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0.45\南帷子小学校\_000R6 校務関係文書\01校務文章\02　教務\001　年間計画\"/>
    </mc:Choice>
  </mc:AlternateContent>
  <bookViews>
    <workbookView xWindow="0" yWindow="0" windowWidth="18660" windowHeight="10470" tabRatio="411" activeTab="1"/>
  </bookViews>
  <sheets>
    <sheet name="年間カレンダーPTA (2)" sheetId="14" r:id="rId1"/>
    <sheet name="年間カレンダー" sheetId="13" r:id="rId2"/>
    <sheet name="hp" sheetId="5" r:id="rId3"/>
    <sheet name="年間カレンダ元" sheetId="8" r:id="rId4"/>
  </sheets>
  <externalReferences>
    <externalReference r:id="rId5"/>
    <externalReference r:id="rId6"/>
  </externalReferences>
  <definedNames>
    <definedName name="_xlnm.Print_Area" localSheetId="1">年間カレンダー!$A$1:$BJ$37</definedName>
    <definedName name="_xlnm.Print_Area" localSheetId="0">'年間カレンダーPTA (2)'!$A$1:$BJ$37</definedName>
    <definedName name="_xlnm.Print_Area" localSheetId="3">年間カレンダ元!$C$1:$BJ$40</definedName>
  </definedNames>
  <calcPr calcId="162913"/>
</workbook>
</file>

<file path=xl/calcChain.xml><?xml version="1.0" encoding="utf-8"?>
<calcChain xmlns="http://schemas.openxmlformats.org/spreadsheetml/2006/main">
  <c r="BI34" i="14" l="1"/>
  <c r="BD34" i="14"/>
  <c r="BA34" i="14"/>
  <c r="AY34" i="14"/>
  <c r="AT34" i="14"/>
  <c r="AO34" i="14"/>
  <c r="AL34" i="14"/>
  <c r="AJ34" i="14"/>
  <c r="AE34" i="14"/>
  <c r="Z34" i="14"/>
  <c r="U34" i="14"/>
  <c r="P34" i="14"/>
  <c r="M34" i="14"/>
  <c r="K34" i="14"/>
  <c r="F34" i="14"/>
  <c r="D34" i="14"/>
  <c r="BI33" i="14"/>
  <c r="BD33" i="14"/>
  <c r="BA33" i="14"/>
  <c r="AY33" i="14"/>
  <c r="AT33" i="14"/>
  <c r="AO33" i="14"/>
  <c r="AJ33" i="14"/>
  <c r="AE33" i="14"/>
  <c r="Z33" i="14"/>
  <c r="U33" i="14"/>
  <c r="V33" i="14" s="1"/>
  <c r="P33" i="14"/>
  <c r="K33" i="14"/>
  <c r="F33" i="14"/>
  <c r="BI32" i="14"/>
  <c r="BD32" i="14"/>
  <c r="BB32" i="14"/>
  <c r="AY32" i="14"/>
  <c r="AT32" i="14"/>
  <c r="AO32" i="14"/>
  <c r="AK32" i="14"/>
  <c r="AJ32" i="14"/>
  <c r="AE32" i="14"/>
  <c r="Z32" i="14"/>
  <c r="U32" i="14"/>
  <c r="P32" i="14"/>
  <c r="K32" i="14"/>
  <c r="F32" i="14"/>
  <c r="BI31" i="14"/>
  <c r="BD31" i="14"/>
  <c r="AY31" i="14"/>
  <c r="AT31" i="14"/>
  <c r="AO31" i="14"/>
  <c r="AJ31" i="14"/>
  <c r="AE31" i="14"/>
  <c r="Z31" i="14"/>
  <c r="U31" i="14"/>
  <c r="P31" i="14"/>
  <c r="K31" i="14"/>
  <c r="F31" i="14"/>
  <c r="BI30" i="14"/>
  <c r="BD30" i="14"/>
  <c r="AY30" i="14"/>
  <c r="AT30" i="14"/>
  <c r="AO30" i="14"/>
  <c r="AJ30" i="14"/>
  <c r="AE30" i="14"/>
  <c r="AA30" i="14"/>
  <c r="Z30" i="14"/>
  <c r="U30" i="14"/>
  <c r="P30" i="14"/>
  <c r="K30" i="14"/>
  <c r="F30" i="14"/>
  <c r="BI29" i="14"/>
  <c r="BD29" i="14"/>
  <c r="AY29" i="14"/>
  <c r="AT29" i="14"/>
  <c r="AO29" i="14"/>
  <c r="AJ29" i="14"/>
  <c r="AE29" i="14"/>
  <c r="Z29" i="14"/>
  <c r="AA29" i="14" s="1"/>
  <c r="U29" i="14"/>
  <c r="P29" i="14"/>
  <c r="K29" i="14"/>
  <c r="F29" i="14"/>
  <c r="BI28" i="14"/>
  <c r="BD28" i="14"/>
  <c r="AY28" i="14"/>
  <c r="AT28" i="14"/>
  <c r="AO28" i="14"/>
  <c r="AJ28" i="14"/>
  <c r="AE28" i="14"/>
  <c r="Z28" i="14"/>
  <c r="U28" i="14"/>
  <c r="P28" i="14"/>
  <c r="K28" i="14"/>
  <c r="F28" i="14"/>
  <c r="BI27" i="14"/>
  <c r="BD27" i="14"/>
  <c r="AY27" i="14"/>
  <c r="AT27" i="14"/>
  <c r="AO27" i="14"/>
  <c r="AJ27" i="14"/>
  <c r="AE27" i="14"/>
  <c r="Z27" i="14"/>
  <c r="U27" i="14"/>
  <c r="P27" i="14"/>
  <c r="K27" i="14"/>
  <c r="F27" i="14"/>
  <c r="BI26" i="14"/>
  <c r="BD26" i="14"/>
  <c r="AY26" i="14"/>
  <c r="AT26" i="14"/>
  <c r="AO26" i="14"/>
  <c r="AJ26" i="14"/>
  <c r="AE26" i="14"/>
  <c r="Z26" i="14"/>
  <c r="U26" i="14"/>
  <c r="P26" i="14"/>
  <c r="K26" i="14"/>
  <c r="F26" i="14"/>
  <c r="BI25" i="14"/>
  <c r="BD25" i="14"/>
  <c r="AY25" i="14"/>
  <c r="AT25" i="14"/>
  <c r="AO25" i="14"/>
  <c r="AJ25" i="14"/>
  <c r="AE25" i="14"/>
  <c r="Z25" i="14"/>
  <c r="U25" i="14"/>
  <c r="P25" i="14"/>
  <c r="K25" i="14"/>
  <c r="F25" i="14"/>
  <c r="BI24" i="14"/>
  <c r="BD24" i="14"/>
  <c r="AY24" i="14"/>
  <c r="AT24" i="14"/>
  <c r="AO24" i="14"/>
  <c r="AJ24" i="14"/>
  <c r="AE24" i="14"/>
  <c r="Z24" i="14"/>
  <c r="U24" i="14"/>
  <c r="P24" i="14"/>
  <c r="K24" i="14"/>
  <c r="F24" i="14"/>
  <c r="BI23" i="14"/>
  <c r="BD23" i="14"/>
  <c r="AY23" i="14"/>
  <c r="AT23" i="14"/>
  <c r="AO23" i="14"/>
  <c r="AJ23" i="14"/>
  <c r="AE23" i="14"/>
  <c r="Z23" i="14"/>
  <c r="AA23" i="14" s="1"/>
  <c r="U23" i="14"/>
  <c r="P23" i="14"/>
  <c r="K23" i="14"/>
  <c r="F23" i="14"/>
  <c r="BI22" i="14"/>
  <c r="BD22" i="14"/>
  <c r="AY22" i="14"/>
  <c r="AT22" i="14"/>
  <c r="AO22" i="14"/>
  <c r="AJ22" i="14"/>
  <c r="AE22" i="14"/>
  <c r="Z22" i="14"/>
  <c r="U22" i="14"/>
  <c r="P22" i="14"/>
  <c r="K22" i="14"/>
  <c r="F22" i="14"/>
  <c r="BI21" i="14"/>
  <c r="BD21" i="14"/>
  <c r="AY21" i="14"/>
  <c r="AT21" i="14"/>
  <c r="AO21" i="14"/>
  <c r="AJ21" i="14"/>
  <c r="AE21" i="14"/>
  <c r="Z21" i="14"/>
  <c r="U21" i="14"/>
  <c r="P21" i="14"/>
  <c r="K21" i="14"/>
  <c r="F21" i="14"/>
  <c r="BI20" i="14"/>
  <c r="BD20" i="14"/>
  <c r="AY20" i="14"/>
  <c r="AT20" i="14"/>
  <c r="AO20" i="14"/>
  <c r="AJ20" i="14"/>
  <c r="AE20" i="14"/>
  <c r="Z20" i="14"/>
  <c r="U20" i="14"/>
  <c r="P20" i="14"/>
  <c r="K20" i="14"/>
  <c r="F20" i="14"/>
  <c r="BI19" i="14"/>
  <c r="BD19" i="14"/>
  <c r="AY19" i="14"/>
  <c r="AT19" i="14"/>
  <c r="AO19" i="14"/>
  <c r="AJ19" i="14"/>
  <c r="AE19" i="14"/>
  <c r="Z19" i="14"/>
  <c r="U19" i="14"/>
  <c r="P19" i="14"/>
  <c r="K19" i="14"/>
  <c r="F19" i="14"/>
  <c r="BI18" i="14"/>
  <c r="BD18" i="14"/>
  <c r="AY18" i="14"/>
  <c r="AT18" i="14"/>
  <c r="AO18" i="14"/>
  <c r="AJ18" i="14"/>
  <c r="AE18" i="14"/>
  <c r="Z18" i="14"/>
  <c r="U18" i="14"/>
  <c r="P18" i="14"/>
  <c r="K18" i="14"/>
  <c r="F18" i="14"/>
  <c r="BI17" i="14"/>
  <c r="BD17" i="14"/>
  <c r="AY17" i="14"/>
  <c r="AT17" i="14"/>
  <c r="AO17" i="14"/>
  <c r="AJ17" i="14"/>
  <c r="AE17" i="14"/>
  <c r="Z17" i="14"/>
  <c r="U17" i="14"/>
  <c r="P17" i="14"/>
  <c r="K17" i="14"/>
  <c r="F17" i="14"/>
  <c r="BI16" i="14"/>
  <c r="BD16" i="14"/>
  <c r="AY16" i="14"/>
  <c r="AT16" i="14"/>
  <c r="AO16" i="14"/>
  <c r="AJ16" i="14"/>
  <c r="AE16" i="14"/>
  <c r="Z16" i="14"/>
  <c r="U16" i="14"/>
  <c r="P16" i="14"/>
  <c r="K16" i="14"/>
  <c r="F16" i="14"/>
  <c r="BI15" i="14"/>
  <c r="BD15" i="14"/>
  <c r="AY15" i="14"/>
  <c r="AT15" i="14"/>
  <c r="AO15" i="14"/>
  <c r="AJ15" i="14"/>
  <c r="AE15" i="14"/>
  <c r="Z15" i="14"/>
  <c r="U15" i="14"/>
  <c r="P15" i="14"/>
  <c r="K15" i="14"/>
  <c r="F15" i="14"/>
  <c r="BI14" i="14"/>
  <c r="BD14" i="14"/>
  <c r="AY14" i="14"/>
  <c r="AT14" i="14"/>
  <c r="AO14" i="14"/>
  <c r="AJ14" i="14"/>
  <c r="AE14" i="14"/>
  <c r="Z14" i="14"/>
  <c r="U14" i="14"/>
  <c r="P14" i="14"/>
  <c r="K14" i="14"/>
  <c r="F14" i="14"/>
  <c r="BI13" i="14"/>
  <c r="BD13" i="14"/>
  <c r="AY13" i="14"/>
  <c r="AT13" i="14"/>
  <c r="AO13" i="14"/>
  <c r="AJ13" i="14"/>
  <c r="AE13" i="14"/>
  <c r="Z13" i="14"/>
  <c r="U13" i="14"/>
  <c r="P13" i="14"/>
  <c r="K13" i="14"/>
  <c r="F13" i="14"/>
  <c r="BI12" i="14"/>
  <c r="BD12" i="14"/>
  <c r="AY12" i="14"/>
  <c r="AT12" i="14"/>
  <c r="AO12" i="14"/>
  <c r="AJ12" i="14"/>
  <c r="AE12" i="14"/>
  <c r="Z12" i="14"/>
  <c r="U12" i="14"/>
  <c r="P12" i="14"/>
  <c r="K12" i="14"/>
  <c r="F12" i="14"/>
  <c r="BI11" i="14"/>
  <c r="BD11" i="14"/>
  <c r="AY11" i="14"/>
  <c r="AT11" i="14"/>
  <c r="AO11" i="14"/>
  <c r="AJ11" i="14"/>
  <c r="AE11" i="14"/>
  <c r="Z11" i="14"/>
  <c r="U11" i="14"/>
  <c r="P11" i="14"/>
  <c r="K11" i="14"/>
  <c r="F11" i="14"/>
  <c r="BI10" i="14"/>
  <c r="BD10" i="14"/>
  <c r="AY10" i="14"/>
  <c r="AT10" i="14"/>
  <c r="AO10" i="14"/>
  <c r="AJ10" i="14"/>
  <c r="AE10" i="14"/>
  <c r="Z10" i="14"/>
  <c r="U10" i="14"/>
  <c r="P10" i="14"/>
  <c r="K10" i="14"/>
  <c r="F10" i="14"/>
  <c r="BI9" i="14"/>
  <c r="BD9" i="14"/>
  <c r="AZ9" i="14"/>
  <c r="AY9" i="14"/>
  <c r="AT9" i="14"/>
  <c r="AO9" i="14"/>
  <c r="AJ9" i="14"/>
  <c r="AE9" i="14"/>
  <c r="Z9" i="14"/>
  <c r="U9" i="14"/>
  <c r="P9" i="14"/>
  <c r="K9" i="14"/>
  <c r="F9" i="14"/>
  <c r="BI8" i="14"/>
  <c r="BD8" i="14"/>
  <c r="AZ8" i="14"/>
  <c r="AY8" i="14"/>
  <c r="AT8" i="14"/>
  <c r="AO8" i="14"/>
  <c r="AJ8" i="14"/>
  <c r="AE8" i="14"/>
  <c r="Z8" i="14"/>
  <c r="U8" i="14"/>
  <c r="P8" i="14"/>
  <c r="K8" i="14"/>
  <c r="F8" i="14"/>
  <c r="BI7" i="14"/>
  <c r="BD7" i="14"/>
  <c r="AY7" i="14"/>
  <c r="AZ7" i="14" s="1"/>
  <c r="AT7" i="14"/>
  <c r="AO7" i="14"/>
  <c r="AJ7" i="14"/>
  <c r="AE7" i="14"/>
  <c r="Z7" i="14"/>
  <c r="U7" i="14"/>
  <c r="P7" i="14"/>
  <c r="K7" i="14"/>
  <c r="F7" i="14"/>
  <c r="BI6" i="14"/>
  <c r="BD6" i="14"/>
  <c r="AZ6" i="14"/>
  <c r="AY6" i="14"/>
  <c r="AT6" i="14"/>
  <c r="AO6" i="14"/>
  <c r="AJ6" i="14"/>
  <c r="AE6" i="14"/>
  <c r="Z6" i="14"/>
  <c r="U6" i="14"/>
  <c r="P6" i="14"/>
  <c r="K6" i="14"/>
  <c r="F6" i="14"/>
  <c r="BI5" i="14"/>
  <c r="BD5" i="14"/>
  <c r="AZ5" i="14"/>
  <c r="AY5" i="14"/>
  <c r="AT5" i="14"/>
  <c r="AO5" i="14"/>
  <c r="AJ5" i="14"/>
  <c r="AE5" i="14"/>
  <c r="Z5" i="14"/>
  <c r="U5" i="14"/>
  <c r="P5" i="14"/>
  <c r="K5" i="14"/>
  <c r="F5" i="14"/>
  <c r="G5" i="14" s="1"/>
  <c r="BM4" i="14"/>
  <c r="BM5" i="14" s="1"/>
  <c r="BM6" i="14" s="1"/>
  <c r="BM7" i="14" s="1"/>
  <c r="BM8" i="14" s="1"/>
  <c r="BM9" i="14" s="1"/>
  <c r="BI4" i="14"/>
  <c r="BD4" i="14"/>
  <c r="AY4" i="14"/>
  <c r="AT4" i="14"/>
  <c r="AO4" i="14"/>
  <c r="AJ4" i="14"/>
  <c r="AE4" i="14"/>
  <c r="Z4" i="14"/>
  <c r="U4" i="14"/>
  <c r="P4" i="14"/>
  <c r="K4" i="14"/>
  <c r="F4" i="14"/>
  <c r="G4" i="14" s="1"/>
  <c r="E4" i="14"/>
  <c r="E5" i="14" s="1"/>
  <c r="E6" i="14" s="1"/>
  <c r="E7" i="14" s="1"/>
  <c r="E8" i="14" s="1"/>
  <c r="E9" i="14" s="1"/>
  <c r="E10" i="14" s="1"/>
  <c r="D10" i="14" s="1"/>
  <c r="AZ1" i="14"/>
  <c r="Q1" i="14"/>
  <c r="E11" i="14" l="1"/>
  <c r="Q1" i="13"/>
  <c r="D11" i="14" l="1"/>
  <c r="E12" i="14"/>
  <c r="R19" i="13"/>
  <c r="R20" i="13"/>
  <c r="AG26" i="13"/>
  <c r="AG11" i="13"/>
  <c r="AG12" i="13"/>
  <c r="AL18" i="13"/>
  <c r="AV11" i="13"/>
  <c r="BA15" i="13"/>
  <c r="AV17" i="13"/>
  <c r="AQ27" i="13"/>
  <c r="AB27" i="13"/>
  <c r="AB21" i="13"/>
  <c r="E13" i="14" l="1"/>
  <c r="D12" i="14"/>
  <c r="BI34" i="13"/>
  <c r="BD34" i="13"/>
  <c r="BA34" i="13"/>
  <c r="AY34" i="13"/>
  <c r="AT34" i="13"/>
  <c r="AO34" i="13"/>
  <c r="AL34" i="13"/>
  <c r="AJ34" i="13"/>
  <c r="AE34" i="13"/>
  <c r="Z34" i="13"/>
  <c r="U34" i="13"/>
  <c r="P34" i="13"/>
  <c r="M34" i="13"/>
  <c r="K34" i="13"/>
  <c r="F34" i="13"/>
  <c r="D34" i="13"/>
  <c r="BI33" i="13"/>
  <c r="BD33" i="13"/>
  <c r="BA33" i="13"/>
  <c r="AY33" i="13"/>
  <c r="AT33" i="13"/>
  <c r="AO33" i="13"/>
  <c r="AJ33" i="13"/>
  <c r="AE33" i="13"/>
  <c r="Z33" i="13"/>
  <c r="U33" i="13"/>
  <c r="V33" i="13" s="1"/>
  <c r="P33" i="13"/>
  <c r="K33" i="13"/>
  <c r="F33" i="13"/>
  <c r="BI32" i="13"/>
  <c r="AY32" i="13"/>
  <c r="AT32" i="13"/>
  <c r="AO32" i="13"/>
  <c r="AK32" i="13"/>
  <c r="AJ32" i="13"/>
  <c r="AE32" i="13"/>
  <c r="Z32" i="13"/>
  <c r="U32" i="13"/>
  <c r="P32" i="13"/>
  <c r="K32" i="13"/>
  <c r="F32" i="13"/>
  <c r="BI31" i="13"/>
  <c r="BD31" i="13"/>
  <c r="AY31" i="13"/>
  <c r="AT31" i="13"/>
  <c r="AO31" i="13"/>
  <c r="AJ31" i="13"/>
  <c r="AE31" i="13"/>
  <c r="Z31" i="13"/>
  <c r="U31" i="13"/>
  <c r="P31" i="13"/>
  <c r="K31" i="13"/>
  <c r="F31" i="13"/>
  <c r="BI30" i="13"/>
  <c r="BD30" i="13"/>
  <c r="AY30" i="13"/>
  <c r="AT30" i="13"/>
  <c r="AO30" i="13"/>
  <c r="AJ30" i="13"/>
  <c r="AE30" i="13"/>
  <c r="Z30" i="13"/>
  <c r="AA30" i="13" s="1"/>
  <c r="U30" i="13"/>
  <c r="P30" i="13"/>
  <c r="K30" i="13"/>
  <c r="F30" i="13"/>
  <c r="BI29" i="13"/>
  <c r="BD29" i="13"/>
  <c r="AY29" i="13"/>
  <c r="AT29" i="13"/>
  <c r="AO29" i="13"/>
  <c r="AJ29" i="13"/>
  <c r="AE29" i="13"/>
  <c r="Z29" i="13"/>
  <c r="AA29" i="13" s="1"/>
  <c r="U29" i="13"/>
  <c r="P29" i="13"/>
  <c r="K29" i="13"/>
  <c r="F29" i="13"/>
  <c r="BI28" i="13"/>
  <c r="BD28" i="13"/>
  <c r="AY28" i="13"/>
  <c r="AT28" i="13"/>
  <c r="AO28" i="13"/>
  <c r="AJ28" i="13"/>
  <c r="AE28" i="13"/>
  <c r="Z28" i="13"/>
  <c r="U28" i="13"/>
  <c r="P28" i="13"/>
  <c r="K28" i="13"/>
  <c r="F28" i="13"/>
  <c r="BI27" i="13"/>
  <c r="BD27" i="13"/>
  <c r="AY27" i="13"/>
  <c r="AT27" i="13"/>
  <c r="AO27" i="13"/>
  <c r="AJ27" i="13"/>
  <c r="AE27" i="13"/>
  <c r="Z27" i="13"/>
  <c r="U27" i="13"/>
  <c r="P27" i="13"/>
  <c r="K27" i="13"/>
  <c r="F27" i="13"/>
  <c r="BI26" i="13"/>
  <c r="BD26" i="13"/>
  <c r="AY26" i="13"/>
  <c r="AT26" i="13"/>
  <c r="AO26" i="13"/>
  <c r="AJ26" i="13"/>
  <c r="AE26" i="13"/>
  <c r="Z26" i="13"/>
  <c r="U26" i="13"/>
  <c r="P26" i="13"/>
  <c r="K26" i="13"/>
  <c r="F26" i="13"/>
  <c r="BI25" i="13"/>
  <c r="BD25" i="13"/>
  <c r="AY25" i="13"/>
  <c r="AT25" i="13"/>
  <c r="AO25" i="13"/>
  <c r="AJ25" i="13"/>
  <c r="AE25" i="13"/>
  <c r="Z25" i="13"/>
  <c r="U25" i="13"/>
  <c r="P25" i="13"/>
  <c r="K25" i="13"/>
  <c r="F25" i="13"/>
  <c r="BI24" i="13"/>
  <c r="BD24" i="13"/>
  <c r="AY24" i="13"/>
  <c r="AT24" i="13"/>
  <c r="AO24" i="13"/>
  <c r="AJ24" i="13"/>
  <c r="AE24" i="13"/>
  <c r="Z24" i="13"/>
  <c r="U24" i="13"/>
  <c r="P24" i="13"/>
  <c r="K24" i="13"/>
  <c r="F24" i="13"/>
  <c r="BI23" i="13"/>
  <c r="BD23" i="13"/>
  <c r="AY23" i="13"/>
  <c r="AT23" i="13"/>
  <c r="AO23" i="13"/>
  <c r="AJ23" i="13"/>
  <c r="AE23" i="13"/>
  <c r="AA23" i="13"/>
  <c r="Z23" i="13"/>
  <c r="U23" i="13"/>
  <c r="P23" i="13"/>
  <c r="K23" i="13"/>
  <c r="F23" i="13"/>
  <c r="BI22" i="13"/>
  <c r="BD22" i="13"/>
  <c r="AY22" i="13"/>
  <c r="AT22" i="13"/>
  <c r="AO22" i="13"/>
  <c r="AJ22" i="13"/>
  <c r="AE22" i="13"/>
  <c r="Z22" i="13"/>
  <c r="U22" i="13"/>
  <c r="P22" i="13"/>
  <c r="K22" i="13"/>
  <c r="F22" i="13"/>
  <c r="BI21" i="13"/>
  <c r="BD21" i="13"/>
  <c r="AY21" i="13"/>
  <c r="AT21" i="13"/>
  <c r="AO21" i="13"/>
  <c r="AJ21" i="13"/>
  <c r="AE21" i="13"/>
  <c r="Z21" i="13"/>
  <c r="U21" i="13"/>
  <c r="P21" i="13"/>
  <c r="K21" i="13"/>
  <c r="F21" i="13"/>
  <c r="BI20" i="13"/>
  <c r="BD20" i="13"/>
  <c r="AY20" i="13"/>
  <c r="AT20" i="13"/>
  <c r="AO20" i="13"/>
  <c r="AJ20" i="13"/>
  <c r="AE20" i="13"/>
  <c r="Z20" i="13"/>
  <c r="U20" i="13"/>
  <c r="P20" i="13"/>
  <c r="K20" i="13"/>
  <c r="F20" i="13"/>
  <c r="BI19" i="13"/>
  <c r="BD19" i="13"/>
  <c r="AY19" i="13"/>
  <c r="AT19" i="13"/>
  <c r="AO19" i="13"/>
  <c r="AJ19" i="13"/>
  <c r="AE19" i="13"/>
  <c r="Z19" i="13"/>
  <c r="U19" i="13"/>
  <c r="P19" i="13"/>
  <c r="K19" i="13"/>
  <c r="F19" i="13"/>
  <c r="BI18" i="13"/>
  <c r="BD18" i="13"/>
  <c r="AY18" i="13"/>
  <c r="AT18" i="13"/>
  <c r="AO18" i="13"/>
  <c r="AJ18" i="13"/>
  <c r="AE18" i="13"/>
  <c r="Z18" i="13"/>
  <c r="U18" i="13"/>
  <c r="P18" i="13"/>
  <c r="K18" i="13"/>
  <c r="F18" i="13"/>
  <c r="BI17" i="13"/>
  <c r="BD17" i="13"/>
  <c r="AY17" i="13"/>
  <c r="AT17" i="13"/>
  <c r="AO17" i="13"/>
  <c r="AJ17" i="13"/>
  <c r="AE17" i="13"/>
  <c r="Z17" i="13"/>
  <c r="U17" i="13"/>
  <c r="P17" i="13"/>
  <c r="K17" i="13"/>
  <c r="F17" i="13"/>
  <c r="BI16" i="13"/>
  <c r="BD16" i="13"/>
  <c r="AY16" i="13"/>
  <c r="AT16" i="13"/>
  <c r="AO16" i="13"/>
  <c r="AJ16" i="13"/>
  <c r="AE16" i="13"/>
  <c r="Z16" i="13"/>
  <c r="U16" i="13"/>
  <c r="P16" i="13"/>
  <c r="K16" i="13"/>
  <c r="F16" i="13"/>
  <c r="BI15" i="13"/>
  <c r="BD15" i="13"/>
  <c r="AY15" i="13"/>
  <c r="AT15" i="13"/>
  <c r="AO15" i="13"/>
  <c r="AJ15" i="13"/>
  <c r="AE15" i="13"/>
  <c r="Z15" i="13"/>
  <c r="U15" i="13"/>
  <c r="P15" i="13"/>
  <c r="K15" i="13"/>
  <c r="F15" i="13"/>
  <c r="BI14" i="13"/>
  <c r="BD14" i="13"/>
  <c r="AY14" i="13"/>
  <c r="AT14" i="13"/>
  <c r="AO14" i="13"/>
  <c r="AJ14" i="13"/>
  <c r="AE14" i="13"/>
  <c r="Z14" i="13"/>
  <c r="U14" i="13"/>
  <c r="P14" i="13"/>
  <c r="K14" i="13"/>
  <c r="F14" i="13"/>
  <c r="BI13" i="13"/>
  <c r="BD13" i="13"/>
  <c r="AY13" i="13"/>
  <c r="AT13" i="13"/>
  <c r="AO13" i="13"/>
  <c r="AJ13" i="13"/>
  <c r="AE13" i="13"/>
  <c r="Z13" i="13"/>
  <c r="U13" i="13"/>
  <c r="P13" i="13"/>
  <c r="K13" i="13"/>
  <c r="F13" i="13"/>
  <c r="BI12" i="13"/>
  <c r="BD12" i="13"/>
  <c r="AY12" i="13"/>
  <c r="AT12" i="13"/>
  <c r="AO12" i="13"/>
  <c r="AJ12" i="13"/>
  <c r="AE12" i="13"/>
  <c r="Z12" i="13"/>
  <c r="U12" i="13"/>
  <c r="P12" i="13"/>
  <c r="K12" i="13"/>
  <c r="F12" i="13"/>
  <c r="BI11" i="13"/>
  <c r="BD11" i="13"/>
  <c r="AY11" i="13"/>
  <c r="AT11" i="13"/>
  <c r="AO11" i="13"/>
  <c r="AJ11" i="13"/>
  <c r="AE11" i="13"/>
  <c r="Z11" i="13"/>
  <c r="U11" i="13"/>
  <c r="P11" i="13"/>
  <c r="K11" i="13"/>
  <c r="F11" i="13"/>
  <c r="BI10" i="13"/>
  <c r="BD10" i="13"/>
  <c r="AY10" i="13"/>
  <c r="AT10" i="13"/>
  <c r="AO10" i="13"/>
  <c r="AJ10" i="13"/>
  <c r="AE10" i="13"/>
  <c r="Z10" i="13"/>
  <c r="U10" i="13"/>
  <c r="P10" i="13"/>
  <c r="K10" i="13"/>
  <c r="F10" i="13"/>
  <c r="BI9" i="13"/>
  <c r="BD9" i="13"/>
  <c r="AY9" i="13"/>
  <c r="AZ9" i="13" s="1"/>
  <c r="AT9" i="13"/>
  <c r="AO9" i="13"/>
  <c r="AJ9" i="13"/>
  <c r="AE9" i="13"/>
  <c r="Z9" i="13"/>
  <c r="U9" i="13"/>
  <c r="P9" i="13"/>
  <c r="K9" i="13"/>
  <c r="F9" i="13"/>
  <c r="BI8" i="13"/>
  <c r="BD8" i="13"/>
  <c r="AZ8" i="13"/>
  <c r="AY8" i="13"/>
  <c r="AT8" i="13"/>
  <c r="AO8" i="13"/>
  <c r="AJ8" i="13"/>
  <c r="AE8" i="13"/>
  <c r="Z8" i="13"/>
  <c r="U8" i="13"/>
  <c r="P8" i="13"/>
  <c r="K8" i="13"/>
  <c r="F8" i="13"/>
  <c r="BM7" i="13"/>
  <c r="BM8" i="13" s="1"/>
  <c r="BM9" i="13" s="1"/>
  <c r="BI7" i="13"/>
  <c r="BD7" i="13"/>
  <c r="AY7" i="13"/>
  <c r="AZ7" i="13" s="1"/>
  <c r="AT7" i="13"/>
  <c r="AO7" i="13"/>
  <c r="AJ7" i="13"/>
  <c r="AE7" i="13"/>
  <c r="Z7" i="13"/>
  <c r="U7" i="13"/>
  <c r="P7" i="13"/>
  <c r="K7" i="13"/>
  <c r="F7" i="13"/>
  <c r="BI6" i="13"/>
  <c r="BD6" i="13"/>
  <c r="AZ6" i="13"/>
  <c r="AY6" i="13"/>
  <c r="AT6" i="13"/>
  <c r="AO6" i="13"/>
  <c r="AJ6" i="13"/>
  <c r="AE6" i="13"/>
  <c r="Z6" i="13"/>
  <c r="U6" i="13"/>
  <c r="P6" i="13"/>
  <c r="K6" i="13"/>
  <c r="F6" i="13"/>
  <c r="BM5" i="13"/>
  <c r="BM6" i="13" s="1"/>
  <c r="BI5" i="13"/>
  <c r="BD5" i="13"/>
  <c r="AZ5" i="13"/>
  <c r="AY5" i="13"/>
  <c r="AT5" i="13"/>
  <c r="AO5" i="13"/>
  <c r="AJ5" i="13"/>
  <c r="AE5" i="13"/>
  <c r="Z5" i="13"/>
  <c r="U5" i="13"/>
  <c r="P5" i="13"/>
  <c r="K5" i="13"/>
  <c r="G5" i="13"/>
  <c r="F5" i="13"/>
  <c r="BM4" i="13"/>
  <c r="BI4" i="13"/>
  <c r="BD4" i="13"/>
  <c r="AY4" i="13"/>
  <c r="AT4" i="13"/>
  <c r="AO4" i="13"/>
  <c r="AJ4" i="13"/>
  <c r="AE4" i="13"/>
  <c r="Z4" i="13"/>
  <c r="U4" i="13"/>
  <c r="P4" i="13"/>
  <c r="K4" i="13"/>
  <c r="G4" i="13"/>
  <c r="F4" i="13"/>
  <c r="AZ1" i="13"/>
  <c r="D13" i="14" l="1"/>
  <c r="E14" i="14"/>
  <c r="G4" i="8"/>
  <c r="E15" i="14" l="1"/>
  <c r="D14" i="14"/>
  <c r="G6" i="8"/>
  <c r="G7" i="8"/>
  <c r="G8" i="8"/>
  <c r="G9" i="8"/>
  <c r="G10" i="8"/>
  <c r="G5" i="8"/>
  <c r="E16" i="14" l="1"/>
  <c r="D15" i="14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A5" i="8"/>
  <c r="AE5" i="8"/>
  <c r="AJ5" i="8"/>
  <c r="AK5" i="8" s="1"/>
  <c r="AO5" i="8"/>
  <c r="AP5" i="8" s="1"/>
  <c r="AT5" i="8"/>
  <c r="AU5" i="8" s="1"/>
  <c r="AY5" i="8"/>
  <c r="AZ5" i="8"/>
  <c r="BD5" i="8"/>
  <c r="BE5" i="8"/>
  <c r="BI5" i="8"/>
  <c r="BJ5" i="8"/>
  <c r="AA6" i="8"/>
  <c r="AE6" i="8"/>
  <c r="AJ6" i="8"/>
  <c r="AK6" i="8" s="1"/>
  <c r="AO6" i="8"/>
  <c r="AP6" i="8"/>
  <c r="AT6" i="8"/>
  <c r="AU6" i="8"/>
  <c r="AY6" i="8"/>
  <c r="AZ6" i="8" s="1"/>
  <c r="BD6" i="8"/>
  <c r="BE6" i="8" s="1"/>
  <c r="BI6" i="8"/>
  <c r="BJ6" i="8" s="1"/>
  <c r="AA7" i="8"/>
  <c r="AE7" i="8"/>
  <c r="AJ7" i="8"/>
  <c r="AK7" i="8"/>
  <c r="AO7" i="8"/>
  <c r="AP7" i="8"/>
  <c r="AT7" i="8"/>
  <c r="AU7" i="8"/>
  <c r="AY7" i="8"/>
  <c r="AZ7" i="8" s="1"/>
  <c r="BD7" i="8"/>
  <c r="BE7" i="8" s="1"/>
  <c r="BI7" i="8"/>
  <c r="BJ7" i="8" s="1"/>
  <c r="AA8" i="8"/>
  <c r="AE8" i="8"/>
  <c r="AJ8" i="8"/>
  <c r="AK8" i="8"/>
  <c r="AO8" i="8"/>
  <c r="AP8" i="8"/>
  <c r="AT8" i="8"/>
  <c r="AU8" i="8"/>
  <c r="AY8" i="8"/>
  <c r="AZ8" i="8" s="1"/>
  <c r="BD8" i="8"/>
  <c r="BE8" i="8" s="1"/>
  <c r="BI8" i="8"/>
  <c r="BJ8" i="8" s="1"/>
  <c r="AA9" i="8"/>
  <c r="AE9" i="8"/>
  <c r="AJ9" i="8"/>
  <c r="AK9" i="8"/>
  <c r="AO9" i="8"/>
  <c r="AP9" i="8"/>
  <c r="AT9" i="8"/>
  <c r="AU9" i="8"/>
  <c r="AY9" i="8"/>
  <c r="AZ9" i="8" s="1"/>
  <c r="BD9" i="8"/>
  <c r="BE9" i="8" s="1"/>
  <c r="BI9" i="8"/>
  <c r="BJ9" i="8" s="1"/>
  <c r="AA10" i="8"/>
  <c r="AE10" i="8"/>
  <c r="AJ10" i="8"/>
  <c r="AK10" i="8"/>
  <c r="AO10" i="8"/>
  <c r="AP10" i="8"/>
  <c r="AT10" i="8"/>
  <c r="AU10" i="8"/>
  <c r="AY10" i="8"/>
  <c r="AZ10" i="8"/>
  <c r="BD10" i="8"/>
  <c r="BE10" i="8"/>
  <c r="BI10" i="8"/>
  <c r="BJ10" i="8"/>
  <c r="AA11" i="8"/>
  <c r="AE11" i="8"/>
  <c r="AJ11" i="8"/>
  <c r="AK11" i="8"/>
  <c r="AO11" i="8"/>
  <c r="AP11" i="8"/>
  <c r="AT11" i="8"/>
  <c r="AU11" i="8"/>
  <c r="AY11" i="8"/>
  <c r="AZ11" i="8" s="1"/>
  <c r="BD11" i="8"/>
  <c r="BE11" i="8" s="1"/>
  <c r="BI11" i="8"/>
  <c r="BJ11" i="8" s="1"/>
  <c r="AA12" i="8"/>
  <c r="AE12" i="8"/>
  <c r="AJ12" i="8"/>
  <c r="AK12" i="8" s="1"/>
  <c r="AO12" i="8"/>
  <c r="AP12" i="8" s="1"/>
  <c r="AT12" i="8"/>
  <c r="AU12" i="8" s="1"/>
  <c r="AY12" i="8"/>
  <c r="AZ12" i="8" s="1"/>
  <c r="BD12" i="8"/>
  <c r="BE12" i="8" s="1"/>
  <c r="BI12" i="8"/>
  <c r="BJ12" i="8" s="1"/>
  <c r="AA13" i="8"/>
  <c r="AE13" i="8"/>
  <c r="AJ13" i="8"/>
  <c r="AK13" i="8" s="1"/>
  <c r="AO13" i="8"/>
  <c r="AP13" i="8" s="1"/>
  <c r="AT13" i="8"/>
  <c r="AU13" i="8" s="1"/>
  <c r="AY13" i="8"/>
  <c r="AZ13" i="8" s="1"/>
  <c r="BD13" i="8"/>
  <c r="BE13" i="8" s="1"/>
  <c r="BI13" i="8"/>
  <c r="BJ13" i="8" s="1"/>
  <c r="AA14" i="8"/>
  <c r="AE14" i="8"/>
  <c r="AJ14" i="8"/>
  <c r="AK14" i="8" s="1"/>
  <c r="AO14" i="8"/>
  <c r="AP14" i="8" s="1"/>
  <c r="AT14" i="8"/>
  <c r="AU14" i="8" s="1"/>
  <c r="AY14" i="8"/>
  <c r="AZ14" i="8" s="1"/>
  <c r="BD14" i="8"/>
  <c r="BE14" i="8" s="1"/>
  <c r="BI14" i="8"/>
  <c r="BJ14" i="8" s="1"/>
  <c r="AA15" i="8"/>
  <c r="AE15" i="8"/>
  <c r="AJ15" i="8"/>
  <c r="AK15" i="8"/>
  <c r="AO15" i="8"/>
  <c r="AP15" i="8"/>
  <c r="AT15" i="8"/>
  <c r="AU15" i="8"/>
  <c r="AY15" i="8"/>
  <c r="AZ15" i="8"/>
  <c r="BD15" i="8"/>
  <c r="BE15" i="8"/>
  <c r="BI15" i="8"/>
  <c r="BJ15" i="8"/>
  <c r="AA16" i="8"/>
  <c r="AE16" i="8"/>
  <c r="AJ16" i="8"/>
  <c r="AK16" i="8" s="1"/>
  <c r="AO16" i="8"/>
  <c r="AP16" i="8" s="1"/>
  <c r="AT16" i="8"/>
  <c r="AU16" i="8" s="1"/>
  <c r="AY16" i="8"/>
  <c r="AZ16" i="8" s="1"/>
  <c r="BD16" i="8"/>
  <c r="BE16" i="8" s="1"/>
  <c r="BI16" i="8"/>
  <c r="BJ16" i="8" s="1"/>
  <c r="AA17" i="8"/>
  <c r="AE17" i="8"/>
  <c r="AJ17" i="8"/>
  <c r="AK17" i="8"/>
  <c r="AO17" i="8"/>
  <c r="AP17" i="8" s="1"/>
  <c r="AT17" i="8"/>
  <c r="AU17" i="8"/>
  <c r="AY17" i="8"/>
  <c r="AZ17" i="8"/>
  <c r="BD17" i="8"/>
  <c r="BE17" i="8" s="1"/>
  <c r="BI17" i="8"/>
  <c r="BJ17" i="8"/>
  <c r="AA18" i="8"/>
  <c r="AE18" i="8"/>
  <c r="AJ18" i="8"/>
  <c r="AK18" i="8" s="1"/>
  <c r="AO18" i="8"/>
  <c r="AP18" i="8"/>
  <c r="AT18" i="8"/>
  <c r="AU18" i="8" s="1"/>
  <c r="AY18" i="8"/>
  <c r="AZ18" i="8"/>
  <c r="BD18" i="8"/>
  <c r="BE18" i="8" s="1"/>
  <c r="BI18" i="8"/>
  <c r="BJ18" i="8"/>
  <c r="AA19" i="8"/>
  <c r="AE19" i="8"/>
  <c r="AJ19" i="8"/>
  <c r="AK19" i="8" s="1"/>
  <c r="AO19" i="8"/>
  <c r="AP19" i="8"/>
  <c r="AT19" i="8"/>
  <c r="AU19" i="8" s="1"/>
  <c r="AY19" i="8"/>
  <c r="AZ19" i="8"/>
  <c r="BD19" i="8"/>
  <c r="BE19" i="8" s="1"/>
  <c r="BI19" i="8"/>
  <c r="BJ19" i="8"/>
  <c r="AA20" i="8"/>
  <c r="AE20" i="8"/>
  <c r="AJ20" i="8"/>
  <c r="AK20" i="8" s="1"/>
  <c r="AO20" i="8"/>
  <c r="AP20" i="8" s="1"/>
  <c r="AT20" i="8"/>
  <c r="AU20" i="8" s="1"/>
  <c r="AY20" i="8"/>
  <c r="AZ20" i="8" s="1"/>
  <c r="BD20" i="8"/>
  <c r="BE20" i="8" s="1"/>
  <c r="BI20" i="8"/>
  <c r="BJ20" i="8" s="1"/>
  <c r="AA21" i="8"/>
  <c r="AE21" i="8"/>
  <c r="AJ21" i="8"/>
  <c r="AK21" i="8"/>
  <c r="AO21" i="8"/>
  <c r="AP21" i="8"/>
  <c r="AT21" i="8"/>
  <c r="AU21" i="8"/>
  <c r="AY21" i="8"/>
  <c r="AZ21" i="8"/>
  <c r="BD21" i="8"/>
  <c r="BE21" i="8"/>
  <c r="BI21" i="8"/>
  <c r="BJ21" i="8"/>
  <c r="AA22" i="8"/>
  <c r="AE22" i="8"/>
  <c r="AJ22" i="8"/>
  <c r="AK22" i="8"/>
  <c r="AO22" i="8"/>
  <c r="AP22" i="8"/>
  <c r="AT22" i="8"/>
  <c r="AU22" i="8"/>
  <c r="AY22" i="8"/>
  <c r="AZ22" i="8"/>
  <c r="BD22" i="8"/>
  <c r="BE22" i="8"/>
  <c r="BI22" i="8"/>
  <c r="BJ22" i="8"/>
  <c r="AA23" i="8"/>
  <c r="AE23" i="8"/>
  <c r="AJ23" i="8"/>
  <c r="AK23" i="8"/>
  <c r="AO23" i="8"/>
  <c r="AP23" i="8" s="1"/>
  <c r="AT23" i="8"/>
  <c r="AU23" i="8"/>
  <c r="AY23" i="8"/>
  <c r="AZ23" i="8" s="1"/>
  <c r="BD23" i="8"/>
  <c r="BE23" i="8"/>
  <c r="BI23" i="8"/>
  <c r="BJ23" i="8" s="1"/>
  <c r="AA24" i="8"/>
  <c r="AE24" i="8"/>
  <c r="AJ24" i="8"/>
  <c r="AK24" i="8"/>
  <c r="AO24" i="8"/>
  <c r="AP24" i="8" s="1"/>
  <c r="AT24" i="8"/>
  <c r="AU24" i="8"/>
  <c r="AY24" i="8"/>
  <c r="AZ24" i="8" s="1"/>
  <c r="BD24" i="8"/>
  <c r="BE24" i="8"/>
  <c r="BI24" i="8"/>
  <c r="BJ24" i="8" s="1"/>
  <c r="AA25" i="8"/>
  <c r="AE25" i="8"/>
  <c r="AJ25" i="8"/>
  <c r="AK25" i="8"/>
  <c r="AO25" i="8"/>
  <c r="AP25" i="8"/>
  <c r="AT25" i="8"/>
  <c r="AU25" i="8"/>
  <c r="AY25" i="8"/>
  <c r="AZ25" i="8"/>
  <c r="BD25" i="8"/>
  <c r="BE25" i="8"/>
  <c r="BI25" i="8"/>
  <c r="BJ25" i="8"/>
  <c r="AA26" i="8"/>
  <c r="AE26" i="8"/>
  <c r="AJ26" i="8"/>
  <c r="AK26" i="8"/>
  <c r="AO26" i="8"/>
  <c r="AP26" i="8" s="1"/>
  <c r="AT26" i="8"/>
  <c r="AU26" i="8" s="1"/>
  <c r="AY26" i="8"/>
  <c r="AZ26" i="8" s="1"/>
  <c r="BD26" i="8"/>
  <c r="BE26" i="8"/>
  <c r="BI26" i="8"/>
  <c r="BJ26" i="8"/>
  <c r="AA27" i="8"/>
  <c r="AE27" i="8"/>
  <c r="AJ27" i="8"/>
  <c r="AK27" i="8"/>
  <c r="AO27" i="8"/>
  <c r="AP27" i="8"/>
  <c r="AT27" i="8"/>
  <c r="AU27" i="8" s="1"/>
  <c r="AY27" i="8"/>
  <c r="AZ27" i="8" s="1"/>
  <c r="BD27" i="8"/>
  <c r="BE27" i="8" s="1"/>
  <c r="BI27" i="8"/>
  <c r="BJ27" i="8" s="1"/>
  <c r="AA28" i="8"/>
  <c r="AE28" i="8"/>
  <c r="AF28" i="8"/>
  <c r="AJ28" i="8"/>
  <c r="AK28" i="8"/>
  <c r="AO28" i="8"/>
  <c r="AP28" i="8"/>
  <c r="AT28" i="8"/>
  <c r="AU28" i="8"/>
  <c r="AY28" i="8"/>
  <c r="AZ28" i="8"/>
  <c r="BD28" i="8"/>
  <c r="BE28" i="8"/>
  <c r="BI28" i="8"/>
  <c r="BJ28" i="8"/>
  <c r="AA29" i="8"/>
  <c r="AE29" i="8"/>
  <c r="AF29" i="8" s="1"/>
  <c r="AJ29" i="8"/>
  <c r="AK29" i="8" s="1"/>
  <c r="AO29" i="8"/>
  <c r="AP29" i="8" s="1"/>
  <c r="AT29" i="8"/>
  <c r="AU29" i="8" s="1"/>
  <c r="AY29" i="8"/>
  <c r="AZ29" i="8" s="1"/>
  <c r="BD29" i="8"/>
  <c r="BE29" i="8" s="1"/>
  <c r="BI29" i="8"/>
  <c r="BJ29" i="8" s="1"/>
  <c r="AA30" i="8"/>
  <c r="AE30" i="8"/>
  <c r="AF30" i="8"/>
  <c r="AJ30" i="8"/>
  <c r="AK30" i="8"/>
  <c r="AO30" i="8"/>
  <c r="AP30" i="8"/>
  <c r="AT30" i="8"/>
  <c r="AU30" i="8" s="1"/>
  <c r="AY30" i="8"/>
  <c r="AZ30" i="8" s="1"/>
  <c r="BD30" i="8"/>
  <c r="BE30" i="8" s="1"/>
  <c r="BI30" i="8"/>
  <c r="BJ30" i="8"/>
  <c r="AA31" i="8"/>
  <c r="AE31" i="8"/>
  <c r="AF31" i="8" s="1"/>
  <c r="AJ31" i="8"/>
  <c r="AK31" i="8" s="1"/>
  <c r="AO31" i="8"/>
  <c r="AP31" i="8" s="1"/>
  <c r="AT31" i="8"/>
  <c r="AU31" i="8"/>
  <c r="AY31" i="8"/>
  <c r="AZ31" i="8"/>
  <c r="BD31" i="8"/>
  <c r="BE31" i="8"/>
  <c r="BI31" i="8"/>
  <c r="BJ31" i="8" s="1"/>
  <c r="AA32" i="8"/>
  <c r="AE32" i="8"/>
  <c r="AF32" i="8"/>
  <c r="AJ32" i="8"/>
  <c r="AK32" i="8"/>
  <c r="AO32" i="8"/>
  <c r="AP32" i="8"/>
  <c r="AT32" i="8"/>
  <c r="AU32" i="8" s="1"/>
  <c r="AY32" i="8"/>
  <c r="AZ32" i="8" s="1"/>
  <c r="BI32" i="8"/>
  <c r="BJ32" i="8" s="1"/>
  <c r="AA33" i="8"/>
  <c r="AE33" i="8"/>
  <c r="AF33" i="8"/>
  <c r="AJ33" i="8"/>
  <c r="AK33" i="8"/>
  <c r="AO33" i="8"/>
  <c r="AP33" i="8"/>
  <c r="AT33" i="8"/>
  <c r="AU33" i="8" s="1"/>
  <c r="AY33" i="8"/>
  <c r="AZ33" i="8" s="1"/>
  <c r="BA33" i="8"/>
  <c r="BD33" i="8"/>
  <c r="BE33" i="8"/>
  <c r="BI33" i="8"/>
  <c r="BJ33" i="8" s="1"/>
  <c r="AA34" i="8"/>
  <c r="AE34" i="8"/>
  <c r="AF34" i="8"/>
  <c r="AJ34" i="8"/>
  <c r="AK34" i="8"/>
  <c r="AL34" i="8"/>
  <c r="AO34" i="8"/>
  <c r="AP34" i="8" s="1"/>
  <c r="AT34" i="8"/>
  <c r="AU34" i="8"/>
  <c r="AY34" i="8"/>
  <c r="AZ34" i="8"/>
  <c r="BA34" i="8"/>
  <c r="BD34" i="8"/>
  <c r="BE34" i="8" s="1"/>
  <c r="BI34" i="8"/>
  <c r="BJ3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D16" i="14" l="1"/>
  <c r="E17" i="14"/>
  <c r="D17" i="14" l="1"/>
  <c r="E18" i="14"/>
  <c r="BJ4" i="8"/>
  <c r="BE4" i="8"/>
  <c r="AZ4" i="8"/>
  <c r="AU4" i="8"/>
  <c r="AP4" i="8"/>
  <c r="AK4" i="8"/>
  <c r="AF4" i="8"/>
  <c r="AA4" i="8"/>
  <c r="V4" i="8"/>
  <c r="Q34" i="8"/>
  <c r="Q4" i="8"/>
  <c r="L4" i="8"/>
  <c r="D18" i="14" l="1"/>
  <c r="E19" i="14"/>
  <c r="D19" i="14" l="1"/>
  <c r="E20" i="14"/>
  <c r="G34" i="8"/>
  <c r="E21" i="14" l="1"/>
  <c r="D20" i="14"/>
  <c r="Z34" i="8"/>
  <c r="U34" i="8"/>
  <c r="P34" i="8"/>
  <c r="M34" i="8"/>
  <c r="K34" i="8"/>
  <c r="F34" i="8"/>
  <c r="D34" i="8"/>
  <c r="Z33" i="8"/>
  <c r="U33" i="8"/>
  <c r="P33" i="8"/>
  <c r="K33" i="8"/>
  <c r="F33" i="8"/>
  <c r="Z32" i="8"/>
  <c r="U32" i="8"/>
  <c r="P32" i="8"/>
  <c r="K32" i="8"/>
  <c r="F32" i="8"/>
  <c r="Z31" i="8"/>
  <c r="U31" i="8"/>
  <c r="P31" i="8"/>
  <c r="K31" i="8"/>
  <c r="F31" i="8"/>
  <c r="Z30" i="8"/>
  <c r="U30" i="8"/>
  <c r="P30" i="8"/>
  <c r="K30" i="8"/>
  <c r="F30" i="8"/>
  <c r="Z29" i="8"/>
  <c r="U29" i="8"/>
  <c r="P29" i="8"/>
  <c r="K29" i="8"/>
  <c r="F29" i="8"/>
  <c r="Z28" i="8"/>
  <c r="U28" i="8"/>
  <c r="P28" i="8"/>
  <c r="K28" i="8"/>
  <c r="F28" i="8"/>
  <c r="Z27" i="8"/>
  <c r="U27" i="8"/>
  <c r="P27" i="8"/>
  <c r="K27" i="8"/>
  <c r="F27" i="8"/>
  <c r="Z26" i="8"/>
  <c r="U26" i="8"/>
  <c r="P26" i="8"/>
  <c r="K26" i="8"/>
  <c r="F26" i="8"/>
  <c r="Z25" i="8"/>
  <c r="U25" i="8"/>
  <c r="P25" i="8"/>
  <c r="K25" i="8"/>
  <c r="F25" i="8"/>
  <c r="Z24" i="8"/>
  <c r="U24" i="8"/>
  <c r="P24" i="8"/>
  <c r="K24" i="8"/>
  <c r="F24" i="8"/>
  <c r="Z23" i="8"/>
  <c r="U23" i="8"/>
  <c r="P23" i="8"/>
  <c r="K23" i="8"/>
  <c r="F23" i="8"/>
  <c r="Z22" i="8"/>
  <c r="U22" i="8"/>
  <c r="P22" i="8"/>
  <c r="K22" i="8"/>
  <c r="F22" i="8"/>
  <c r="Z21" i="8"/>
  <c r="U21" i="8"/>
  <c r="P21" i="8"/>
  <c r="K21" i="8"/>
  <c r="F21" i="8"/>
  <c r="Z20" i="8"/>
  <c r="U20" i="8"/>
  <c r="P20" i="8"/>
  <c r="K20" i="8"/>
  <c r="F20" i="8"/>
  <c r="Z19" i="8"/>
  <c r="U19" i="8"/>
  <c r="P19" i="8"/>
  <c r="K19" i="8"/>
  <c r="F19" i="8"/>
  <c r="Z18" i="8"/>
  <c r="U18" i="8"/>
  <c r="P18" i="8"/>
  <c r="K18" i="8"/>
  <c r="F18" i="8"/>
  <c r="Z17" i="8"/>
  <c r="U17" i="8"/>
  <c r="P17" i="8"/>
  <c r="K17" i="8"/>
  <c r="F17" i="8"/>
  <c r="Z16" i="8"/>
  <c r="U16" i="8"/>
  <c r="P16" i="8"/>
  <c r="K16" i="8"/>
  <c r="F16" i="8"/>
  <c r="Z15" i="8"/>
  <c r="U15" i="8"/>
  <c r="P15" i="8"/>
  <c r="K15" i="8"/>
  <c r="F15" i="8"/>
  <c r="Z14" i="8"/>
  <c r="U14" i="8"/>
  <c r="P14" i="8"/>
  <c r="K14" i="8"/>
  <c r="F14" i="8"/>
  <c r="Z13" i="8"/>
  <c r="U13" i="8"/>
  <c r="P13" i="8"/>
  <c r="K13" i="8"/>
  <c r="F13" i="8"/>
  <c r="Z12" i="8"/>
  <c r="U12" i="8"/>
  <c r="P12" i="8"/>
  <c r="K12" i="8"/>
  <c r="F12" i="8"/>
  <c r="Z11" i="8"/>
  <c r="U11" i="8"/>
  <c r="P11" i="8"/>
  <c r="K11" i="8"/>
  <c r="F11" i="8"/>
  <c r="Z10" i="8"/>
  <c r="U10" i="8"/>
  <c r="P10" i="8"/>
  <c r="K10" i="8"/>
  <c r="F10" i="8"/>
  <c r="Z9" i="8"/>
  <c r="U9" i="8"/>
  <c r="P9" i="8"/>
  <c r="K9" i="8"/>
  <c r="F9" i="8"/>
  <c r="Z8" i="8"/>
  <c r="U8" i="8"/>
  <c r="P8" i="8"/>
  <c r="K8" i="8"/>
  <c r="F8" i="8"/>
  <c r="Z7" i="8"/>
  <c r="U7" i="8"/>
  <c r="P7" i="8"/>
  <c r="K7" i="8"/>
  <c r="F7" i="8"/>
  <c r="Z6" i="8"/>
  <c r="U6" i="8"/>
  <c r="P6" i="8"/>
  <c r="K6" i="8"/>
  <c r="F6" i="8"/>
  <c r="Z5" i="8"/>
  <c r="U5" i="8"/>
  <c r="P5" i="8"/>
  <c r="K5" i="8"/>
  <c r="F5" i="8"/>
  <c r="BM4" i="8"/>
  <c r="BM5" i="8" s="1"/>
  <c r="BM6" i="8" s="1"/>
  <c r="BM7" i="8" s="1"/>
  <c r="BM8" i="8" s="1"/>
  <c r="BM9" i="8" s="1"/>
  <c r="BI4" i="8"/>
  <c r="BD4" i="8"/>
  <c r="AY4" i="8"/>
  <c r="AT4" i="8"/>
  <c r="AO4" i="8"/>
  <c r="AJ4" i="8"/>
  <c r="AE4" i="8"/>
  <c r="Z4" i="8"/>
  <c r="U4" i="8"/>
  <c r="P4" i="8"/>
  <c r="K4" i="8"/>
  <c r="F4" i="8"/>
  <c r="AZ1" i="8"/>
  <c r="E22" i="14" l="1"/>
  <c r="D21" i="14"/>
  <c r="D5" i="5"/>
  <c r="D3" i="5"/>
  <c r="D22" i="14" l="1"/>
  <c r="E23" i="14"/>
  <c r="BB32" i="13"/>
  <c r="BD32" i="13" s="1"/>
  <c r="BB32" i="8"/>
  <c r="BD32" i="8" s="1"/>
  <c r="BE32" i="8" s="1"/>
  <c r="E4" i="13"/>
  <c r="E5" i="13" s="1"/>
  <c r="E6" i="13" s="1"/>
  <c r="E7" i="13" s="1"/>
  <c r="E8" i="13" s="1"/>
  <c r="E9" i="13" s="1"/>
  <c r="E10" i="13" s="1"/>
  <c r="E4" i="8"/>
  <c r="E5" i="8" s="1"/>
  <c r="E6" i="8" s="1"/>
  <c r="E7" i="8" s="1"/>
  <c r="E8" i="8" s="1"/>
  <c r="E9" i="8" s="1"/>
  <c r="E10" i="8" s="1"/>
  <c r="E24" i="14" l="1"/>
  <c r="D23" i="14"/>
  <c r="E11" i="13"/>
  <c r="D10" i="13"/>
  <c r="D10" i="8"/>
  <c r="E11" i="8"/>
  <c r="E25" i="14" l="1"/>
  <c r="D24" i="14"/>
  <c r="D11" i="13"/>
  <c r="E12" i="13"/>
  <c r="E12" i="8"/>
  <c r="D11" i="8"/>
  <c r="D25" i="14" l="1"/>
  <c r="E26" i="14"/>
  <c r="E13" i="13"/>
  <c r="D12" i="13"/>
  <c r="D12" i="8"/>
  <c r="E13" i="8"/>
  <c r="D26" i="14" l="1"/>
  <c r="E27" i="14"/>
  <c r="E14" i="13"/>
  <c r="D13" i="13"/>
  <c r="D13" i="8"/>
  <c r="E14" i="8"/>
  <c r="D27" i="14" l="1"/>
  <c r="E28" i="14"/>
  <c r="E15" i="13"/>
  <c r="D14" i="13"/>
  <c r="D14" i="8"/>
  <c r="E15" i="8"/>
  <c r="E29" i="14" l="1"/>
  <c r="D28" i="14"/>
  <c r="E16" i="13"/>
  <c r="D15" i="13"/>
  <c r="E16" i="8"/>
  <c r="D15" i="8"/>
  <c r="D29" i="14" l="1"/>
  <c r="E30" i="14"/>
  <c r="D16" i="13"/>
  <c r="E17" i="13"/>
  <c r="E17" i="8"/>
  <c r="D16" i="8"/>
  <c r="E31" i="14" l="1"/>
  <c r="D30" i="14"/>
  <c r="E18" i="13"/>
  <c r="D17" i="13"/>
  <c r="E18" i="8"/>
  <c r="D17" i="8"/>
  <c r="E32" i="14" l="1"/>
  <c r="E33" i="14" s="1"/>
  <c r="D31" i="14"/>
  <c r="E19" i="13"/>
  <c r="D18" i="13"/>
  <c r="D18" i="8"/>
  <c r="E19" i="8"/>
  <c r="D33" i="14" l="1"/>
  <c r="G36" i="14" s="1"/>
  <c r="J4" i="14"/>
  <c r="E20" i="13"/>
  <c r="D19" i="13"/>
  <c r="E20" i="8"/>
  <c r="D19" i="8"/>
  <c r="J5" i="14" l="1"/>
  <c r="H4" i="14"/>
  <c r="D20" i="13"/>
  <c r="E21" i="13"/>
  <c r="E21" i="8"/>
  <c r="D20" i="8"/>
  <c r="H5" i="14" l="1"/>
  <c r="J6" i="14"/>
  <c r="J7" i="14" s="1"/>
  <c r="J8" i="14" s="1"/>
  <c r="J9" i="14" s="1"/>
  <c r="J10" i="14" s="1"/>
  <c r="E22" i="13"/>
  <c r="D21" i="13"/>
  <c r="D21" i="8"/>
  <c r="E22" i="8"/>
  <c r="J11" i="14" l="1"/>
  <c r="H10" i="14"/>
  <c r="D22" i="13"/>
  <c r="E23" i="13"/>
  <c r="E23" i="8"/>
  <c r="D22" i="8"/>
  <c r="J12" i="14" l="1"/>
  <c r="H11" i="14"/>
  <c r="D23" i="13"/>
  <c r="E24" i="13"/>
  <c r="D23" i="8"/>
  <c r="E24" i="8"/>
  <c r="J13" i="14" l="1"/>
  <c r="H12" i="14"/>
  <c r="E25" i="13"/>
  <c r="D24" i="13"/>
  <c r="E25" i="8"/>
  <c r="D24" i="8"/>
  <c r="J14" i="14" l="1"/>
  <c r="H13" i="14"/>
  <c r="E26" i="13"/>
  <c r="D25" i="13"/>
  <c r="D25" i="8"/>
  <c r="E26" i="8"/>
  <c r="H14" i="14" l="1"/>
  <c r="J15" i="14"/>
  <c r="E27" i="13"/>
  <c r="D26" i="13"/>
  <c r="D26" i="8"/>
  <c r="E27" i="8"/>
  <c r="J16" i="14" l="1"/>
  <c r="H15" i="14"/>
  <c r="D27" i="13"/>
  <c r="E28" i="13"/>
  <c r="E28" i="8"/>
  <c r="D27" i="8"/>
  <c r="H16" i="14" l="1"/>
  <c r="J17" i="14"/>
  <c r="E29" i="13"/>
  <c r="D28" i="13"/>
  <c r="D28" i="8"/>
  <c r="E29" i="8"/>
  <c r="J18" i="14" l="1"/>
  <c r="H17" i="14"/>
  <c r="D29" i="13"/>
  <c r="E30" i="13"/>
  <c r="D29" i="8"/>
  <c r="E30" i="8"/>
  <c r="H18" i="14" l="1"/>
  <c r="J19" i="14"/>
  <c r="D30" i="13"/>
  <c r="E31" i="13"/>
  <c r="D30" i="8"/>
  <c r="E31" i="8"/>
  <c r="J20" i="14" l="1"/>
  <c r="H19" i="14"/>
  <c r="D31" i="13"/>
  <c r="E32" i="13"/>
  <c r="E32" i="8"/>
  <c r="D31" i="8"/>
  <c r="J21" i="14" l="1"/>
  <c r="H20" i="14"/>
  <c r="E33" i="13"/>
  <c r="E33" i="8"/>
  <c r="J4" i="8" s="1"/>
  <c r="G36" i="8"/>
  <c r="J22" i="14" l="1"/>
  <c r="H21" i="14"/>
  <c r="D33" i="13"/>
  <c r="G36" i="13" s="1"/>
  <c r="J4" i="13"/>
  <c r="H4" i="8"/>
  <c r="J5" i="8"/>
  <c r="J23" i="14" l="1"/>
  <c r="H22" i="14"/>
  <c r="J5" i="13"/>
  <c r="H4" i="13"/>
  <c r="H5" i="8"/>
  <c r="J6" i="8"/>
  <c r="J7" i="8" s="1"/>
  <c r="J8" i="8" s="1"/>
  <c r="J9" i="8" s="1"/>
  <c r="H23" i="14" l="1"/>
  <c r="J24" i="14"/>
  <c r="H5" i="13"/>
  <c r="J6" i="13"/>
  <c r="J7" i="13" s="1"/>
  <c r="J8" i="13" s="1"/>
  <c r="J9" i="13" s="1"/>
  <c r="J10" i="8"/>
  <c r="H9" i="8"/>
  <c r="J25" i="14" l="1"/>
  <c r="H24" i="14"/>
  <c r="J10" i="13"/>
  <c r="H10" i="8"/>
  <c r="J11" i="8"/>
  <c r="J26" i="14" l="1"/>
  <c r="H25" i="14"/>
  <c r="J11" i="13"/>
  <c r="H10" i="13"/>
  <c r="J12" i="8"/>
  <c r="H11" i="8"/>
  <c r="J27" i="14" l="1"/>
  <c r="H26" i="14"/>
  <c r="H11" i="13"/>
  <c r="J12" i="13"/>
  <c r="H12" i="8"/>
  <c r="J13" i="8"/>
  <c r="H27" i="14" l="1"/>
  <c r="J28" i="14"/>
  <c r="J13" i="13"/>
  <c r="H12" i="13"/>
  <c r="H13" i="8"/>
  <c r="J14" i="8"/>
  <c r="H28" i="14" l="1"/>
  <c r="J29" i="14"/>
  <c r="H13" i="13"/>
  <c r="J14" i="13"/>
  <c r="J15" i="8"/>
  <c r="H14" i="8"/>
  <c r="H29" i="14" l="1"/>
  <c r="J30" i="14"/>
  <c r="J15" i="13"/>
  <c r="H14" i="13"/>
  <c r="J16" i="8"/>
  <c r="H15" i="8"/>
  <c r="H30" i="14" l="1"/>
  <c r="J31" i="14"/>
  <c r="H15" i="13"/>
  <c r="J16" i="13"/>
  <c r="H16" i="8"/>
  <c r="J17" i="8"/>
  <c r="H31" i="14" l="1"/>
  <c r="J32" i="14"/>
  <c r="H16" i="13"/>
  <c r="J17" i="13"/>
  <c r="J18" i="8"/>
  <c r="H17" i="8"/>
  <c r="J33" i="14" l="1"/>
  <c r="H32" i="14"/>
  <c r="H17" i="13"/>
  <c r="J18" i="13"/>
  <c r="H18" i="8"/>
  <c r="J19" i="8"/>
  <c r="J34" i="14" l="1"/>
  <c r="H33" i="14"/>
  <c r="J19" i="13"/>
  <c r="H18" i="13"/>
  <c r="J20" i="8"/>
  <c r="H19" i="8"/>
  <c r="H34" i="14" l="1"/>
  <c r="L36" i="14" s="1"/>
  <c r="O4" i="14"/>
  <c r="H19" i="13"/>
  <c r="J20" i="13"/>
  <c r="J21" i="8"/>
  <c r="H20" i="8"/>
  <c r="O5" i="14" l="1"/>
  <c r="M4" i="14"/>
  <c r="H20" i="13"/>
  <c r="J21" i="13"/>
  <c r="J22" i="8"/>
  <c r="H21" i="8"/>
  <c r="O6" i="14" l="1"/>
  <c r="M5" i="14"/>
  <c r="J22" i="13"/>
  <c r="H21" i="13"/>
  <c r="H22" i="8"/>
  <c r="J23" i="8"/>
  <c r="O7" i="14" l="1"/>
  <c r="M6" i="14"/>
  <c r="J23" i="13"/>
  <c r="H22" i="13"/>
  <c r="H23" i="8"/>
  <c r="J24" i="8"/>
  <c r="O8" i="14" l="1"/>
  <c r="M7" i="14"/>
  <c r="J24" i="13"/>
  <c r="H23" i="13"/>
  <c r="H24" i="8"/>
  <c r="J25" i="8"/>
  <c r="M8" i="14" l="1"/>
  <c r="O9" i="14"/>
  <c r="J25" i="13"/>
  <c r="H24" i="13"/>
  <c r="H25" i="8"/>
  <c r="J26" i="8"/>
  <c r="M9" i="14" l="1"/>
  <c r="O10" i="14"/>
  <c r="J26" i="13"/>
  <c r="H25" i="13"/>
  <c r="H26" i="8"/>
  <c r="J27" i="8"/>
  <c r="M10" i="14" l="1"/>
  <c r="O11" i="14"/>
  <c r="J27" i="13"/>
  <c r="H26" i="13"/>
  <c r="H27" i="8"/>
  <c r="J28" i="8"/>
  <c r="O12" i="14" l="1"/>
  <c r="M11" i="14"/>
  <c r="J28" i="13"/>
  <c r="H27" i="13"/>
  <c r="J29" i="8"/>
  <c r="H28" i="8"/>
  <c r="M12" i="14" l="1"/>
  <c r="O13" i="14"/>
  <c r="J29" i="13"/>
  <c r="H28" i="13"/>
  <c r="H29" i="8"/>
  <c r="J30" i="8"/>
  <c r="O14" i="14" l="1"/>
  <c r="M13" i="14"/>
  <c r="J30" i="13"/>
  <c r="H29" i="13"/>
  <c r="J31" i="8"/>
  <c r="H30" i="8"/>
  <c r="O15" i="14" l="1"/>
  <c r="M14" i="14"/>
  <c r="J31" i="13"/>
  <c r="H30" i="13"/>
  <c r="J32" i="8"/>
  <c r="H31" i="8"/>
  <c r="O16" i="14" l="1"/>
  <c r="M15" i="14"/>
  <c r="J32" i="13"/>
  <c r="H31" i="13"/>
  <c r="H32" i="8"/>
  <c r="J33" i="8"/>
  <c r="M16" i="14" l="1"/>
  <c r="O17" i="14"/>
  <c r="J33" i="13"/>
  <c r="H32" i="13"/>
  <c r="J34" i="8"/>
  <c r="H33" i="8"/>
  <c r="M17" i="14" l="1"/>
  <c r="O18" i="14"/>
  <c r="J34" i="13"/>
  <c r="H33" i="13"/>
  <c r="H34" i="8"/>
  <c r="L36" i="8" s="1"/>
  <c r="O4" i="8"/>
  <c r="M18" i="14" l="1"/>
  <c r="O19" i="14"/>
  <c r="H34" i="13"/>
  <c r="L36" i="13" s="1"/>
  <c r="O4" i="13"/>
  <c r="M4" i="8"/>
  <c r="O5" i="8"/>
  <c r="O20" i="14" l="1"/>
  <c r="M19" i="14"/>
  <c r="M4" i="13"/>
  <c r="O5" i="13"/>
  <c r="O6" i="8"/>
  <c r="M5" i="8"/>
  <c r="O21" i="14" l="1"/>
  <c r="M20" i="14"/>
  <c r="O6" i="13"/>
  <c r="M5" i="13"/>
  <c r="O7" i="8"/>
  <c r="M6" i="8"/>
  <c r="O22" i="14" l="1"/>
  <c r="M21" i="14"/>
  <c r="M6" i="13"/>
  <c r="O7" i="13"/>
  <c r="O8" i="8"/>
  <c r="M7" i="8"/>
  <c r="O23" i="14" l="1"/>
  <c r="M22" i="14"/>
  <c r="O8" i="13"/>
  <c r="M7" i="13"/>
  <c r="O9" i="8"/>
  <c r="M8" i="8"/>
  <c r="M23" i="14" l="1"/>
  <c r="O24" i="14"/>
  <c r="M8" i="13"/>
  <c r="O9" i="13"/>
  <c r="O10" i="8"/>
  <c r="M9" i="8"/>
  <c r="M24" i="14" l="1"/>
  <c r="O25" i="14"/>
  <c r="M9" i="13"/>
  <c r="O10" i="13"/>
  <c r="O11" i="8"/>
  <c r="M10" i="8"/>
  <c r="O26" i="14" l="1"/>
  <c r="M25" i="14"/>
  <c r="O11" i="13"/>
  <c r="M10" i="13"/>
  <c r="O12" i="8"/>
  <c r="M11" i="8"/>
  <c r="O27" i="14" l="1"/>
  <c r="M26" i="14"/>
  <c r="M11" i="13"/>
  <c r="O12" i="13"/>
  <c r="O13" i="8"/>
  <c r="M12" i="8"/>
  <c r="O28" i="14" l="1"/>
  <c r="M27" i="14"/>
  <c r="M12" i="13"/>
  <c r="O13" i="13"/>
  <c r="O14" i="8"/>
  <c r="M13" i="8"/>
  <c r="M28" i="14" l="1"/>
  <c r="O29" i="14"/>
  <c r="O14" i="13"/>
  <c r="M13" i="13"/>
  <c r="M14" i="8"/>
  <c r="O15" i="8"/>
  <c r="O30" i="14" l="1"/>
  <c r="M29" i="14"/>
  <c r="M14" i="13"/>
  <c r="O15" i="13"/>
  <c r="O16" i="8"/>
  <c r="M15" i="8"/>
  <c r="M30" i="14" l="1"/>
  <c r="O31" i="14"/>
  <c r="M15" i="13"/>
  <c r="O16" i="13"/>
  <c r="M16" i="8"/>
  <c r="O17" i="8"/>
  <c r="O32" i="14" l="1"/>
  <c r="M31" i="14"/>
  <c r="O17" i="13"/>
  <c r="M16" i="13"/>
  <c r="O18" i="8"/>
  <c r="M17" i="8"/>
  <c r="O33" i="14" l="1"/>
  <c r="M32" i="14"/>
  <c r="M17" i="13"/>
  <c r="O18" i="13"/>
  <c r="M18" i="8"/>
  <c r="O19" i="8"/>
  <c r="M33" i="14" l="1"/>
  <c r="Q36" i="14" s="1"/>
  <c r="T4" i="14"/>
  <c r="O19" i="13"/>
  <c r="M18" i="13"/>
  <c r="M19" i="8"/>
  <c r="O20" i="8"/>
  <c r="T5" i="14" l="1"/>
  <c r="R4" i="14"/>
  <c r="M19" i="13"/>
  <c r="O20" i="13"/>
  <c r="M20" i="8"/>
  <c r="O21" i="8"/>
  <c r="R5" i="14" l="1"/>
  <c r="T6" i="14"/>
  <c r="O21" i="13"/>
  <c r="M20" i="13"/>
  <c r="O22" i="8"/>
  <c r="M21" i="8"/>
  <c r="R6" i="14" l="1"/>
  <c r="T7" i="14"/>
  <c r="O22" i="13"/>
  <c r="M21" i="13"/>
  <c r="M22" i="8"/>
  <c r="O23" i="8"/>
  <c r="T8" i="14" l="1"/>
  <c r="R7" i="14"/>
  <c r="O23" i="13"/>
  <c r="M22" i="13"/>
  <c r="O24" i="8"/>
  <c r="M23" i="8"/>
  <c r="R8" i="14" l="1"/>
  <c r="T9" i="14"/>
  <c r="M23" i="13"/>
  <c r="O24" i="13"/>
  <c r="M24" i="8"/>
  <c r="O25" i="8"/>
  <c r="R9" i="14" l="1"/>
  <c r="T10" i="14"/>
  <c r="O25" i="13"/>
  <c r="M24" i="13"/>
  <c r="M25" i="8"/>
  <c r="O26" i="8"/>
  <c r="T11" i="14" l="1"/>
  <c r="R10" i="14"/>
  <c r="M25" i="13"/>
  <c r="O26" i="13"/>
  <c r="O27" i="8"/>
  <c r="M26" i="8"/>
  <c r="T12" i="14" l="1"/>
  <c r="R11" i="14"/>
  <c r="M26" i="13"/>
  <c r="O27" i="13"/>
  <c r="M27" i="8"/>
  <c r="O28" i="8"/>
  <c r="T13" i="14" l="1"/>
  <c r="R12" i="14"/>
  <c r="M27" i="13"/>
  <c r="O28" i="13"/>
  <c r="M28" i="8"/>
  <c r="O29" i="8"/>
  <c r="R13" i="14" l="1"/>
  <c r="T14" i="14"/>
  <c r="O29" i="13"/>
  <c r="M28" i="13"/>
  <c r="O30" i="8"/>
  <c r="M29" i="8"/>
  <c r="T15" i="14" l="1"/>
  <c r="R14" i="14"/>
  <c r="M29" i="13"/>
  <c r="O30" i="13"/>
  <c r="O31" i="8"/>
  <c r="M30" i="8"/>
  <c r="T16" i="14" l="1"/>
  <c r="R15" i="14"/>
  <c r="O31" i="13"/>
  <c r="M30" i="13"/>
  <c r="O32" i="8"/>
  <c r="M31" i="8"/>
  <c r="T17" i="14" l="1"/>
  <c r="R16" i="14"/>
  <c r="O32" i="13"/>
  <c r="M31" i="13"/>
  <c r="O33" i="8"/>
  <c r="M32" i="8"/>
  <c r="R17" i="14" l="1"/>
  <c r="T18" i="14"/>
  <c r="T19" i="14" s="1"/>
  <c r="O33" i="13"/>
  <c r="M32" i="13"/>
  <c r="M33" i="8"/>
  <c r="Q36" i="8" s="1"/>
  <c r="T4" i="8"/>
  <c r="T20" i="14" l="1"/>
  <c r="R19" i="14"/>
  <c r="M33" i="13"/>
  <c r="Q36" i="13" s="1"/>
  <c r="T4" i="13"/>
  <c r="R4" i="8"/>
  <c r="T5" i="8"/>
  <c r="T21" i="14" l="1"/>
  <c r="R20" i="14"/>
  <c r="R4" i="13"/>
  <c r="T5" i="13"/>
  <c r="T6" i="8"/>
  <c r="R5" i="8"/>
  <c r="T22" i="14" l="1"/>
  <c r="R21" i="14"/>
  <c r="R5" i="13"/>
  <c r="T6" i="13"/>
  <c r="T7" i="8"/>
  <c r="R6" i="8"/>
  <c r="R22" i="14" l="1"/>
  <c r="T23" i="14"/>
  <c r="T7" i="13"/>
  <c r="R6" i="13"/>
  <c r="R7" i="8"/>
  <c r="T8" i="8"/>
  <c r="T24" i="14" l="1"/>
  <c r="T25" i="14" s="1"/>
  <c r="T26" i="14" s="1"/>
  <c r="T27" i="14" s="1"/>
  <c r="T28" i="14" s="1"/>
  <c r="T29" i="14" s="1"/>
  <c r="T30" i="14" s="1"/>
  <c r="T31" i="14" s="1"/>
  <c r="T32" i="14" s="1"/>
  <c r="T33" i="14" s="1"/>
  <c r="T34" i="14" s="1"/>
  <c r="R23" i="14"/>
  <c r="V36" i="14" s="1"/>
  <c r="R7" i="13"/>
  <c r="T8" i="13"/>
  <c r="R8" i="8"/>
  <c r="T9" i="8"/>
  <c r="Y4" i="14" l="1"/>
  <c r="Y5" i="14" s="1"/>
  <c r="Y6" i="14" s="1"/>
  <c r="Y7" i="14" s="1"/>
  <c r="Y8" i="14" s="1"/>
  <c r="Y9" i="14" s="1"/>
  <c r="Y10" i="14" s="1"/>
  <c r="Y11" i="14" s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Y28" i="14" s="1"/>
  <c r="Y29" i="14" s="1"/>
  <c r="Y30" i="14" s="1"/>
  <c r="Y31" i="14" s="1"/>
  <c r="Y32" i="14" s="1"/>
  <c r="T9" i="13"/>
  <c r="R8" i="13"/>
  <c r="T10" i="8"/>
  <c r="R9" i="8"/>
  <c r="W32" i="14" l="1"/>
  <c r="Y33" i="14"/>
  <c r="T10" i="13"/>
  <c r="R9" i="13"/>
  <c r="R10" i="8"/>
  <c r="T11" i="8"/>
  <c r="W33" i="14" l="1"/>
  <c r="Y34" i="14"/>
  <c r="R10" i="13"/>
  <c r="T11" i="13"/>
  <c r="T12" i="8"/>
  <c r="R11" i="8"/>
  <c r="W34" i="14" l="1"/>
  <c r="AA36" i="14" s="1"/>
  <c r="AD4" i="14"/>
  <c r="T12" i="13"/>
  <c r="R11" i="13"/>
  <c r="T13" i="8"/>
  <c r="R12" i="8"/>
  <c r="AD5" i="14" l="1"/>
  <c r="AB4" i="14"/>
  <c r="R12" i="13"/>
  <c r="T13" i="13"/>
  <c r="R13" i="8"/>
  <c r="T14" i="8"/>
  <c r="AB5" i="14" l="1"/>
  <c r="AD6" i="14"/>
  <c r="T14" i="13"/>
  <c r="R13" i="13"/>
  <c r="R14" i="8"/>
  <c r="T15" i="8"/>
  <c r="AD7" i="14" l="1"/>
  <c r="AB6" i="14"/>
  <c r="T15" i="13"/>
  <c r="R14" i="13"/>
  <c r="T16" i="8"/>
  <c r="R15" i="8"/>
  <c r="AD8" i="14" l="1"/>
  <c r="AB7" i="14"/>
  <c r="R15" i="13"/>
  <c r="T16" i="13"/>
  <c r="R16" i="8"/>
  <c r="T17" i="8"/>
  <c r="AD9" i="14" l="1"/>
  <c r="AB8" i="14"/>
  <c r="T17" i="13"/>
  <c r="R16" i="13"/>
  <c r="R17" i="8"/>
  <c r="T18" i="8"/>
  <c r="AD10" i="14" l="1"/>
  <c r="AB9" i="14"/>
  <c r="R17" i="13"/>
  <c r="T18" i="13"/>
  <c r="T19" i="8"/>
  <c r="T20" i="8" s="1"/>
  <c r="R18" i="8"/>
  <c r="AD11" i="14" l="1"/>
  <c r="AB10" i="14"/>
  <c r="T19" i="13"/>
  <c r="T20" i="13" s="1"/>
  <c r="T21" i="13" s="1"/>
  <c r="T21" i="8"/>
  <c r="R20" i="8"/>
  <c r="AD12" i="14" l="1"/>
  <c r="AB11" i="14"/>
  <c r="R21" i="13"/>
  <c r="T22" i="13"/>
  <c r="T22" i="8"/>
  <c r="AD13" i="14" l="1"/>
  <c r="AB12" i="14"/>
  <c r="T23" i="13"/>
  <c r="R22" i="13"/>
  <c r="R22" i="8"/>
  <c r="T23" i="8"/>
  <c r="AD14" i="14" l="1"/>
  <c r="AB13" i="14"/>
  <c r="T24" i="13"/>
  <c r="T25" i="13" s="1"/>
  <c r="T26" i="13" s="1"/>
  <c r="T27" i="13" s="1"/>
  <c r="T28" i="13" s="1"/>
  <c r="T29" i="13" s="1"/>
  <c r="T30" i="13" s="1"/>
  <c r="T31" i="13" s="1"/>
  <c r="T32" i="13" s="1"/>
  <c r="T33" i="13" s="1"/>
  <c r="T34" i="13" s="1"/>
  <c r="Y4" i="13" s="1"/>
  <c r="Y5" i="13" s="1"/>
  <c r="Y6" i="13" s="1"/>
  <c r="Y7" i="13" s="1"/>
  <c r="Y8" i="13" s="1"/>
  <c r="Y9" i="13" s="1"/>
  <c r="Y10" i="13" s="1"/>
  <c r="Y11" i="13" s="1"/>
  <c r="Y12" i="13" s="1"/>
  <c r="Y13" i="13" s="1"/>
  <c r="Y14" i="13" s="1"/>
  <c r="Y15" i="13" s="1"/>
  <c r="Y16" i="13" s="1"/>
  <c r="Y17" i="13" s="1"/>
  <c r="Y18" i="13" s="1"/>
  <c r="Y19" i="13" s="1"/>
  <c r="Y20" i="13" s="1"/>
  <c r="Y21" i="13" s="1"/>
  <c r="Y22" i="13" s="1"/>
  <c r="Y23" i="13" s="1"/>
  <c r="Y24" i="13" s="1"/>
  <c r="Y25" i="13" s="1"/>
  <c r="Y26" i="13" s="1"/>
  <c r="Y27" i="13" s="1"/>
  <c r="Y28" i="13" s="1"/>
  <c r="Y29" i="13" s="1"/>
  <c r="Y30" i="13" s="1"/>
  <c r="Y31" i="13" s="1"/>
  <c r="Y32" i="13" s="1"/>
  <c r="R23" i="13"/>
  <c r="V36" i="13" s="1"/>
  <c r="R23" i="8"/>
  <c r="V36" i="8" s="1"/>
  <c r="T24" i="8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AD15" i="14" l="1"/>
  <c r="AB14" i="14"/>
  <c r="Y33" i="13"/>
  <c r="W32" i="13"/>
  <c r="Y4" i="8"/>
  <c r="Y5" i="8" s="1"/>
  <c r="Y6" i="8" s="1"/>
  <c r="Y7" i="8" s="1"/>
  <c r="Y8" i="8" s="1"/>
  <c r="Y9" i="8" s="1"/>
  <c r="Y10" i="8" s="1"/>
  <c r="Y11" i="8" s="1"/>
  <c r="Y12" i="8" s="1"/>
  <c r="Y13" i="8" s="1"/>
  <c r="Y14" i="8" s="1"/>
  <c r="Y15" i="8" s="1"/>
  <c r="Y16" i="8" s="1"/>
  <c r="Y17" i="8" s="1"/>
  <c r="Y18" i="8" s="1"/>
  <c r="Y19" i="8" s="1"/>
  <c r="Y20" i="8" s="1"/>
  <c r="Y21" i="8" s="1"/>
  <c r="Y22" i="8" s="1"/>
  <c r="Y23" i="8" s="1"/>
  <c r="Y24" i="8" s="1"/>
  <c r="Y25" i="8" s="1"/>
  <c r="Y26" i="8" s="1"/>
  <c r="Y27" i="8" s="1"/>
  <c r="Y28" i="8" s="1"/>
  <c r="Y29" i="8" s="1"/>
  <c r="Y30" i="8" s="1"/>
  <c r="Y31" i="8" s="1"/>
  <c r="Y32" i="8" s="1"/>
  <c r="AD16" i="14" l="1"/>
  <c r="AB15" i="14"/>
  <c r="W33" i="13"/>
  <c r="Y34" i="13"/>
  <c r="Y33" i="8"/>
  <c r="W32" i="8"/>
  <c r="AB16" i="14" l="1"/>
  <c r="AD17" i="14"/>
  <c r="W34" i="13"/>
  <c r="AA36" i="13" s="1"/>
  <c r="AD4" i="13"/>
  <c r="W33" i="8"/>
  <c r="Y34" i="8"/>
  <c r="AB17" i="14" l="1"/>
  <c r="AD18" i="14"/>
  <c r="AD5" i="13"/>
  <c r="AB4" i="13"/>
  <c r="AD4" i="8"/>
  <c r="AD5" i="8" s="1"/>
  <c r="W34" i="8"/>
  <c r="AA36" i="8" s="1"/>
  <c r="AD19" i="14" l="1"/>
  <c r="AD20" i="14" s="1"/>
  <c r="AB18" i="14"/>
  <c r="AD6" i="13"/>
  <c r="AB5" i="13"/>
  <c r="AB5" i="8"/>
  <c r="AD6" i="8"/>
  <c r="AB4" i="8"/>
  <c r="AD21" i="14" l="1"/>
  <c r="AB20" i="14"/>
  <c r="AB6" i="8"/>
  <c r="AD7" i="8"/>
  <c r="AB6" i="13"/>
  <c r="AD7" i="13"/>
  <c r="AD22" i="14" l="1"/>
  <c r="AB21" i="14"/>
  <c r="AB7" i="13"/>
  <c r="AD8" i="13"/>
  <c r="AD8" i="8"/>
  <c r="AB7" i="8"/>
  <c r="AD23" i="14" l="1"/>
  <c r="AB22" i="14"/>
  <c r="AD9" i="8"/>
  <c r="AB8" i="8"/>
  <c r="AB8" i="13"/>
  <c r="AD9" i="13"/>
  <c r="AD24" i="14" l="1"/>
  <c r="AB23" i="14"/>
  <c r="AB9" i="13"/>
  <c r="AD10" i="13"/>
  <c r="AB9" i="8"/>
  <c r="AD10" i="8"/>
  <c r="AB24" i="14" l="1"/>
  <c r="AD25" i="14"/>
  <c r="AD11" i="8"/>
  <c r="AB10" i="8"/>
  <c r="AD11" i="13"/>
  <c r="AB10" i="13"/>
  <c r="AB25" i="14" l="1"/>
  <c r="AD26" i="14"/>
  <c r="AD27" i="14" s="1"/>
  <c r="AB11" i="8"/>
  <c r="AD12" i="8"/>
  <c r="AD12" i="13"/>
  <c r="AB11" i="13"/>
  <c r="AD28" i="14" l="1"/>
  <c r="AB27" i="14"/>
  <c r="AB12" i="8"/>
  <c r="AD13" i="8"/>
  <c r="AB12" i="13"/>
  <c r="AD13" i="13"/>
  <c r="AB28" i="14" l="1"/>
  <c r="AD29" i="14"/>
  <c r="AB13" i="8"/>
  <c r="AD14" i="8"/>
  <c r="AD14" i="13"/>
  <c r="AB13" i="13"/>
  <c r="AD30" i="14" l="1"/>
  <c r="AB29" i="14"/>
  <c r="AB14" i="13"/>
  <c r="AD15" i="13"/>
  <c r="AD15" i="8"/>
  <c r="AB14" i="8"/>
  <c r="AD31" i="14" l="1"/>
  <c r="AB30" i="14"/>
  <c r="AB15" i="13"/>
  <c r="AD16" i="13"/>
  <c r="AD16" i="8"/>
  <c r="AB15" i="8"/>
  <c r="AD32" i="14" l="1"/>
  <c r="AB31" i="14"/>
  <c r="AB16" i="8"/>
  <c r="AD17" i="8"/>
  <c r="AD17" i="13"/>
  <c r="AB16" i="13"/>
  <c r="AD33" i="14" l="1"/>
  <c r="AB32" i="14"/>
  <c r="AD18" i="8"/>
  <c r="AB17" i="8"/>
  <c r="AD18" i="13"/>
  <c r="AB17" i="13"/>
  <c r="AB33" i="14" l="1"/>
  <c r="AF36" i="14" s="1"/>
  <c r="AI4" i="14"/>
  <c r="AD19" i="13"/>
  <c r="AB18" i="13"/>
  <c r="AB18" i="8"/>
  <c r="AD19" i="8"/>
  <c r="AG4" i="14" l="1"/>
  <c r="AI5" i="14"/>
  <c r="AD20" i="13"/>
  <c r="AD20" i="8"/>
  <c r="AB19" i="8"/>
  <c r="AG5" i="14" l="1"/>
  <c r="AI6" i="14"/>
  <c r="AB20" i="13"/>
  <c r="AD21" i="13"/>
  <c r="AD22" i="13" s="1"/>
  <c r="AD21" i="8"/>
  <c r="AB20" i="8"/>
  <c r="AG6" i="14" l="1"/>
  <c r="AI7" i="14"/>
  <c r="AD22" i="8"/>
  <c r="AD23" i="8" s="1"/>
  <c r="AB21" i="8"/>
  <c r="AB22" i="13"/>
  <c r="AD23" i="13"/>
  <c r="AI8" i="14" l="1"/>
  <c r="AG7" i="14"/>
  <c r="AB23" i="13"/>
  <c r="AD24" i="13"/>
  <c r="AD24" i="8"/>
  <c r="AB23" i="8"/>
  <c r="AI9" i="14" l="1"/>
  <c r="AG8" i="14"/>
  <c r="AB24" i="13"/>
  <c r="AD25" i="13"/>
  <c r="AD25" i="8"/>
  <c r="AB24" i="8"/>
  <c r="AG9" i="14" l="1"/>
  <c r="AI10" i="14"/>
  <c r="AD26" i="8"/>
  <c r="AD27" i="8" s="1"/>
  <c r="AD28" i="8" s="1"/>
  <c r="AB25" i="8"/>
  <c r="AD26" i="13"/>
  <c r="AD27" i="13" s="1"/>
  <c r="AD28" i="13" s="1"/>
  <c r="AB25" i="13"/>
  <c r="AI11" i="14" l="1"/>
  <c r="AG10" i="14"/>
  <c r="AB28" i="13"/>
  <c r="AD29" i="13"/>
  <c r="AB28" i="8"/>
  <c r="AD29" i="8"/>
  <c r="AF38" i="14" l="1"/>
  <c r="AC37" i="14" s="1"/>
  <c r="AI12" i="14"/>
  <c r="AG11" i="14"/>
  <c r="AD30" i="13"/>
  <c r="AB29" i="13"/>
  <c r="AD30" i="8"/>
  <c r="AB29" i="8"/>
  <c r="AI13" i="14" l="1"/>
  <c r="AI14" i="14" s="1"/>
  <c r="AG12" i="14"/>
  <c r="AD31" i="8"/>
  <c r="AB30" i="8"/>
  <c r="AD31" i="13"/>
  <c r="AB30" i="13"/>
  <c r="AI15" i="14" l="1"/>
  <c r="AG14" i="14"/>
  <c r="AD32" i="13"/>
  <c r="AB31" i="13"/>
  <c r="AD32" i="8"/>
  <c r="AB31" i="8"/>
  <c r="AI16" i="14" l="1"/>
  <c r="AG15" i="14"/>
  <c r="AB32" i="13"/>
  <c r="AD33" i="13"/>
  <c r="AB32" i="8"/>
  <c r="AD33" i="8"/>
  <c r="AB33" i="8" s="1"/>
  <c r="AI17" i="14" l="1"/>
  <c r="AI18" i="14" s="1"/>
  <c r="AG16" i="14"/>
  <c r="AI4" i="13"/>
  <c r="AB33" i="13"/>
  <c r="AF36" i="13" s="1"/>
  <c r="AG18" i="14" l="1"/>
  <c r="AI19" i="14"/>
  <c r="AG4" i="13"/>
  <c r="AI5" i="13"/>
  <c r="AF36" i="8"/>
  <c r="AI4" i="8"/>
  <c r="AI5" i="8" s="1"/>
  <c r="AI20" i="14" l="1"/>
  <c r="AG19" i="14"/>
  <c r="AG5" i="13"/>
  <c r="AI6" i="13"/>
  <c r="AG5" i="8"/>
  <c r="AI6" i="8"/>
  <c r="AG4" i="8"/>
  <c r="AI21" i="14" l="1"/>
  <c r="AG20" i="14"/>
  <c r="AI7" i="13"/>
  <c r="AG6" i="13"/>
  <c r="AG6" i="8"/>
  <c r="AI7" i="8"/>
  <c r="AI22" i="14" l="1"/>
  <c r="AI23" i="14" s="1"/>
  <c r="AI24" i="14" s="1"/>
  <c r="AI25" i="14" s="1"/>
  <c r="AG21" i="14"/>
  <c r="AI8" i="13"/>
  <c r="AG7" i="13"/>
  <c r="AG7" i="8"/>
  <c r="AI8" i="8"/>
  <c r="AG25" i="14" l="1"/>
  <c r="AI26" i="14"/>
  <c r="AI9" i="13"/>
  <c r="AG8" i="13"/>
  <c r="AG8" i="8"/>
  <c r="AI9" i="8"/>
  <c r="AG26" i="14" l="1"/>
  <c r="AI27" i="14"/>
  <c r="AI10" i="13"/>
  <c r="AG9" i="13"/>
  <c r="AG9" i="8"/>
  <c r="AI10" i="8"/>
  <c r="AF38" i="8"/>
  <c r="AC37" i="8" s="1"/>
  <c r="AG27" i="14" l="1"/>
  <c r="AI28" i="14"/>
  <c r="AG10" i="13"/>
  <c r="AF38" i="13" s="1"/>
  <c r="AC37" i="13" s="1"/>
  <c r="AI11" i="13"/>
  <c r="AI12" i="13" s="1"/>
  <c r="AI13" i="13" s="1"/>
  <c r="AI14" i="13" s="1"/>
  <c r="AG10" i="8"/>
  <c r="AI11" i="8"/>
  <c r="AI12" i="8" s="1"/>
  <c r="AI29" i="14" l="1"/>
  <c r="AG28" i="14"/>
  <c r="AI13" i="8"/>
  <c r="AG12" i="8"/>
  <c r="AI15" i="13"/>
  <c r="AG14" i="13"/>
  <c r="AG29" i="14" l="1"/>
  <c r="AI30" i="14"/>
  <c r="AI16" i="13"/>
  <c r="AG15" i="13"/>
  <c r="AI14" i="8"/>
  <c r="AG13" i="8"/>
  <c r="AI31" i="14" l="1"/>
  <c r="AG30" i="14"/>
  <c r="AI15" i="8"/>
  <c r="AG14" i="8"/>
  <c r="AG16" i="13"/>
  <c r="AI17" i="13"/>
  <c r="AI32" i="14" l="1"/>
  <c r="AG31" i="14"/>
  <c r="AI16" i="8"/>
  <c r="AG15" i="8"/>
  <c r="AI18" i="13"/>
  <c r="AI33" i="14" l="1"/>
  <c r="AG32" i="14"/>
  <c r="AG16" i="8"/>
  <c r="AI17" i="8"/>
  <c r="AG18" i="13"/>
  <c r="AI19" i="13"/>
  <c r="AI34" i="14" l="1"/>
  <c r="AG33" i="14"/>
  <c r="AG17" i="8"/>
  <c r="AI18" i="8"/>
  <c r="AI20" i="13"/>
  <c r="AG19" i="13"/>
  <c r="AG34" i="14" l="1"/>
  <c r="AN4" i="14"/>
  <c r="AG18" i="8"/>
  <c r="AI19" i="8"/>
  <c r="AI20" i="8" s="1"/>
  <c r="AI21" i="13"/>
  <c r="AG20" i="13"/>
  <c r="AN5" i="14" l="1"/>
  <c r="AL4" i="14"/>
  <c r="AK36" i="14"/>
  <c r="AF39" i="14"/>
  <c r="AG21" i="13"/>
  <c r="AI22" i="13"/>
  <c r="AG20" i="8"/>
  <c r="AI21" i="8"/>
  <c r="AN6" i="14" l="1"/>
  <c r="AN7" i="14" s="1"/>
  <c r="AN8" i="14" s="1"/>
  <c r="AL5" i="14"/>
  <c r="AI23" i="13"/>
  <c r="AG21" i="8"/>
  <c r="AI22" i="8"/>
  <c r="AN9" i="14" l="1"/>
  <c r="AL8" i="14"/>
  <c r="AI24" i="13"/>
  <c r="AI25" i="13" s="1"/>
  <c r="AI23" i="8"/>
  <c r="AG22" i="8"/>
  <c r="AN10" i="14" l="1"/>
  <c r="AL9" i="14"/>
  <c r="AG23" i="8"/>
  <c r="AI24" i="8"/>
  <c r="AG25" i="13"/>
  <c r="AI26" i="13"/>
  <c r="AI27" i="13" s="1"/>
  <c r="AN11" i="14" l="1"/>
  <c r="AL10" i="14"/>
  <c r="AG24" i="8"/>
  <c r="AI25" i="8"/>
  <c r="AG27" i="13"/>
  <c r="AI28" i="13"/>
  <c r="AN12" i="14" l="1"/>
  <c r="AL11" i="14"/>
  <c r="AI29" i="13"/>
  <c r="AG28" i="13"/>
  <c r="AG25" i="8"/>
  <c r="AI26" i="8"/>
  <c r="AL12" i="14" l="1"/>
  <c r="AN13" i="14"/>
  <c r="AI30" i="13"/>
  <c r="AG29" i="13"/>
  <c r="AI27" i="8"/>
  <c r="AG26" i="8"/>
  <c r="AN14" i="14" l="1"/>
  <c r="AN15" i="14" s="1"/>
  <c r="AL13" i="14"/>
  <c r="AI28" i="8"/>
  <c r="AG27" i="8"/>
  <c r="AI31" i="13"/>
  <c r="AG30" i="13"/>
  <c r="AL15" i="14" l="1"/>
  <c r="AN16" i="14"/>
  <c r="AI29" i="8"/>
  <c r="AG28" i="8"/>
  <c r="AG31" i="13"/>
  <c r="AI32" i="13"/>
  <c r="AL16" i="14" l="1"/>
  <c r="AN17" i="14"/>
  <c r="AI33" i="13"/>
  <c r="AG32" i="13"/>
  <c r="AG29" i="8"/>
  <c r="AI30" i="8"/>
  <c r="AN18" i="14" l="1"/>
  <c r="AL17" i="14"/>
  <c r="AI34" i="13"/>
  <c r="AG33" i="13"/>
  <c r="AG30" i="8"/>
  <c r="AI31" i="8"/>
  <c r="AN19" i="14" l="1"/>
  <c r="AL18" i="14"/>
  <c r="AI32" i="8"/>
  <c r="AG31" i="8"/>
  <c r="AN4" i="13"/>
  <c r="AG34" i="13"/>
  <c r="AL19" i="14" l="1"/>
  <c r="AN20" i="14"/>
  <c r="AF39" i="13"/>
  <c r="AK36" i="13"/>
  <c r="AL4" i="13"/>
  <c r="AN5" i="13"/>
  <c r="AG32" i="8"/>
  <c r="AI33" i="8"/>
  <c r="AN21" i="14" l="1"/>
  <c r="AL20" i="14"/>
  <c r="AI34" i="8"/>
  <c r="AG34" i="8" s="1"/>
  <c r="AG33" i="8"/>
  <c r="AN6" i="13"/>
  <c r="AN7" i="13" s="1"/>
  <c r="AL5" i="13"/>
  <c r="AL21" i="14" l="1"/>
  <c r="AN22" i="14"/>
  <c r="AN4" i="8"/>
  <c r="AN5" i="8" s="1"/>
  <c r="AN8" i="13"/>
  <c r="AL5" i="8"/>
  <c r="AN6" i="8"/>
  <c r="AN7" i="8" s="1"/>
  <c r="AL4" i="8"/>
  <c r="AK36" i="8"/>
  <c r="AF39" i="8"/>
  <c r="AN23" i="14" l="1"/>
  <c r="AN24" i="14" s="1"/>
  <c r="AL22" i="14"/>
  <c r="AN9" i="13"/>
  <c r="AL8" i="13"/>
  <c r="AL7" i="8"/>
  <c r="AN8" i="8"/>
  <c r="AL24" i="14" l="1"/>
  <c r="AN25" i="14"/>
  <c r="AN10" i="13"/>
  <c r="AL9" i="13"/>
  <c r="AL8" i="8"/>
  <c r="AN9" i="8"/>
  <c r="AN26" i="14" l="1"/>
  <c r="AN27" i="14" s="1"/>
  <c r="AL25" i="14"/>
  <c r="AN11" i="13"/>
  <c r="AL10" i="13"/>
  <c r="AL9" i="8"/>
  <c r="AN10" i="8"/>
  <c r="AL27" i="14" l="1"/>
  <c r="AN28" i="14"/>
  <c r="AL11" i="13"/>
  <c r="AN12" i="13"/>
  <c r="AL10" i="8"/>
  <c r="AN11" i="8"/>
  <c r="AN29" i="14" l="1"/>
  <c r="AL28" i="14"/>
  <c r="AN13" i="13"/>
  <c r="AL12" i="13"/>
  <c r="AL11" i="8"/>
  <c r="AN12" i="8"/>
  <c r="AL29" i="14" l="1"/>
  <c r="AN30" i="14"/>
  <c r="AN14" i="13"/>
  <c r="AN15" i="13" s="1"/>
  <c r="AL13" i="13"/>
  <c r="AN13" i="8"/>
  <c r="AL12" i="8"/>
  <c r="AN31" i="14" l="1"/>
  <c r="AL30" i="14"/>
  <c r="AN16" i="13"/>
  <c r="AL15" i="13"/>
  <c r="AL13" i="8"/>
  <c r="AN14" i="8"/>
  <c r="AN32" i="14" l="1"/>
  <c r="AL31" i="14"/>
  <c r="AN17" i="13"/>
  <c r="AL16" i="13"/>
  <c r="AN15" i="8"/>
  <c r="AL14" i="8"/>
  <c r="AN33" i="14" l="1"/>
  <c r="AL32" i="14"/>
  <c r="AN18" i="13"/>
  <c r="AN19" i="13" s="1"/>
  <c r="AL17" i="13"/>
  <c r="AN16" i="8"/>
  <c r="AL15" i="8"/>
  <c r="AL33" i="14" l="1"/>
  <c r="AP36" i="14" s="1"/>
  <c r="AS4" i="14"/>
  <c r="AL19" i="13"/>
  <c r="AN20" i="13"/>
  <c r="AL16" i="8"/>
  <c r="AN17" i="8"/>
  <c r="AS5" i="14" l="1"/>
  <c r="AQ4" i="14"/>
  <c r="AN21" i="13"/>
  <c r="AL20" i="13"/>
  <c r="AL17" i="8"/>
  <c r="AN18" i="8"/>
  <c r="AQ5" i="14" l="1"/>
  <c r="AS6" i="14"/>
  <c r="AL21" i="13"/>
  <c r="AN22" i="13"/>
  <c r="AL18" i="8"/>
  <c r="AN19" i="8"/>
  <c r="AS7" i="14" l="1"/>
  <c r="AQ6" i="14"/>
  <c r="AN23" i="13"/>
  <c r="AL22" i="13"/>
  <c r="AL19" i="8"/>
  <c r="AN20" i="8"/>
  <c r="AS8" i="14" l="1"/>
  <c r="AQ7" i="14"/>
  <c r="AN24" i="13"/>
  <c r="AL20" i="8"/>
  <c r="AN21" i="8"/>
  <c r="AQ8" i="14" l="1"/>
  <c r="AS9" i="14"/>
  <c r="AL24" i="13"/>
  <c r="AN25" i="13"/>
  <c r="AL21" i="8"/>
  <c r="AN22" i="8"/>
  <c r="AQ9" i="14" l="1"/>
  <c r="AS10" i="14"/>
  <c r="AN26" i="13"/>
  <c r="AN27" i="13" s="1"/>
  <c r="AL25" i="13"/>
  <c r="AN23" i="8"/>
  <c r="AL22" i="8"/>
  <c r="AS11" i="14" l="1"/>
  <c r="AQ10" i="14"/>
  <c r="AN28" i="13"/>
  <c r="AL27" i="13"/>
  <c r="AL23" i="8"/>
  <c r="AN24" i="8"/>
  <c r="AS12" i="14" l="1"/>
  <c r="AQ11" i="14"/>
  <c r="AN29" i="13"/>
  <c r="AL28" i="13"/>
  <c r="AL24" i="8"/>
  <c r="AN25" i="8"/>
  <c r="AQ12" i="14" l="1"/>
  <c r="AS13" i="14"/>
  <c r="AN30" i="13"/>
  <c r="AL29" i="13"/>
  <c r="AL25" i="8"/>
  <c r="AN26" i="8"/>
  <c r="AN27" i="8" s="1"/>
  <c r="AS14" i="14" l="1"/>
  <c r="AQ13" i="14"/>
  <c r="AN31" i="13"/>
  <c r="AL30" i="13"/>
  <c r="AL27" i="8"/>
  <c r="AN28" i="8"/>
  <c r="AQ14" i="14" l="1"/>
  <c r="AS15" i="14"/>
  <c r="AN32" i="13"/>
  <c r="AL31" i="13"/>
  <c r="AL28" i="8"/>
  <c r="AN29" i="8"/>
  <c r="AS16" i="14" l="1"/>
  <c r="AQ15" i="14"/>
  <c r="AN33" i="13"/>
  <c r="AL32" i="13"/>
  <c r="AL29" i="8"/>
  <c r="AN30" i="8"/>
  <c r="AQ16" i="14" l="1"/>
  <c r="AS17" i="14"/>
  <c r="AL33" i="13"/>
  <c r="AP36" i="13" s="1"/>
  <c r="AS4" i="13"/>
  <c r="AL30" i="8"/>
  <c r="AN31" i="8"/>
  <c r="AQ17" i="14" l="1"/>
  <c r="AS18" i="14"/>
  <c r="AQ4" i="13"/>
  <c r="AS5" i="13"/>
  <c r="AN32" i="8"/>
  <c r="AL31" i="8"/>
  <c r="AS19" i="14" l="1"/>
  <c r="AQ18" i="14"/>
  <c r="AS6" i="13"/>
  <c r="AQ5" i="13"/>
  <c r="AL32" i="8"/>
  <c r="AN33" i="8"/>
  <c r="AS20" i="14" l="1"/>
  <c r="AQ19" i="14"/>
  <c r="AS7" i="13"/>
  <c r="AQ6" i="13"/>
  <c r="AL33" i="8"/>
  <c r="AP36" i="8" s="1"/>
  <c r="AS4" i="8"/>
  <c r="AS21" i="14" l="1"/>
  <c r="AQ20" i="14"/>
  <c r="AQ7" i="13"/>
  <c r="AS8" i="13"/>
  <c r="AS5" i="8"/>
  <c r="AQ4" i="8"/>
  <c r="AQ21" i="14" l="1"/>
  <c r="AS22" i="14"/>
  <c r="AS9" i="13"/>
  <c r="AQ8" i="13"/>
  <c r="AQ5" i="8"/>
  <c r="AS6" i="8"/>
  <c r="AS23" i="14" l="1"/>
  <c r="AQ22" i="14"/>
  <c r="AS10" i="13"/>
  <c r="AQ9" i="13"/>
  <c r="AQ6" i="8"/>
  <c r="AS7" i="8"/>
  <c r="AS24" i="14" l="1"/>
  <c r="AQ23" i="14"/>
  <c r="AS11" i="13"/>
  <c r="AQ10" i="13"/>
  <c r="AQ7" i="8"/>
  <c r="AS8" i="8"/>
  <c r="AQ24" i="14" l="1"/>
  <c r="AS25" i="14"/>
  <c r="AS12" i="13"/>
  <c r="AQ11" i="13"/>
  <c r="AQ8" i="8"/>
  <c r="AS9" i="8"/>
  <c r="AQ25" i="14" l="1"/>
  <c r="AS26" i="14"/>
  <c r="AQ12" i="13"/>
  <c r="AS13" i="13"/>
  <c r="AQ9" i="8"/>
  <c r="AS10" i="8"/>
  <c r="AS27" i="14" l="1"/>
  <c r="AQ26" i="14"/>
  <c r="AS14" i="13"/>
  <c r="AQ13" i="13"/>
  <c r="AQ10" i="8"/>
  <c r="AS11" i="8"/>
  <c r="AS28" i="14" l="1"/>
  <c r="AQ27" i="14"/>
  <c r="AS15" i="13"/>
  <c r="AQ14" i="13"/>
  <c r="AQ11" i="8"/>
  <c r="AS12" i="8"/>
  <c r="AS29" i="14" l="1"/>
  <c r="AQ28" i="14"/>
  <c r="AS16" i="13"/>
  <c r="AQ15" i="13"/>
  <c r="AS13" i="8"/>
  <c r="AQ12" i="8"/>
  <c r="AS30" i="14" l="1"/>
  <c r="AS31" i="14" s="1"/>
  <c r="AS32" i="14" s="1"/>
  <c r="AS33" i="14" s="1"/>
  <c r="AS34" i="14" s="1"/>
  <c r="AQ29" i="14"/>
  <c r="AU36" i="14" s="1"/>
  <c r="AS17" i="13"/>
  <c r="AQ16" i="13"/>
  <c r="AQ13" i="8"/>
  <c r="AS14" i="8"/>
  <c r="AX4" i="14" l="1"/>
  <c r="AX5" i="14" s="1"/>
  <c r="AX6" i="14" s="1"/>
  <c r="AX7" i="14" s="1"/>
  <c r="AX8" i="14" s="1"/>
  <c r="AX9" i="14" s="1"/>
  <c r="AX10" i="14" s="1"/>
  <c r="AQ17" i="13"/>
  <c r="AS18" i="13"/>
  <c r="AS15" i="8"/>
  <c r="AQ14" i="8"/>
  <c r="AX11" i="14" l="1"/>
  <c r="AV10" i="14"/>
  <c r="AQ18" i="13"/>
  <c r="AS19" i="13"/>
  <c r="AS16" i="8"/>
  <c r="AQ15" i="8"/>
  <c r="AX12" i="14" l="1"/>
  <c r="AV11" i="14"/>
  <c r="AQ19" i="13"/>
  <c r="AS20" i="13"/>
  <c r="AQ16" i="8"/>
  <c r="AS17" i="8"/>
  <c r="AX13" i="14" l="1"/>
  <c r="AV12" i="14"/>
  <c r="AQ20" i="13"/>
  <c r="AS21" i="13"/>
  <c r="AQ17" i="8"/>
  <c r="AS18" i="8"/>
  <c r="AV13" i="14" l="1"/>
  <c r="AX14" i="14"/>
  <c r="AS22" i="13"/>
  <c r="AQ21" i="13"/>
  <c r="AQ18" i="8"/>
  <c r="AS19" i="8"/>
  <c r="AX15" i="14" l="1"/>
  <c r="AV14" i="14"/>
  <c r="AQ22" i="13"/>
  <c r="AS23" i="13"/>
  <c r="AQ19" i="8"/>
  <c r="AS20" i="8"/>
  <c r="AV15" i="14" l="1"/>
  <c r="AX16" i="14"/>
  <c r="AX17" i="14" s="1"/>
  <c r="AQ23" i="13"/>
  <c r="AS24" i="13"/>
  <c r="AQ20" i="8"/>
  <c r="AS21" i="8"/>
  <c r="AV17" i="14" l="1"/>
  <c r="AX18" i="14"/>
  <c r="AS25" i="13"/>
  <c r="AQ24" i="13"/>
  <c r="AQ21" i="8"/>
  <c r="AS22" i="8"/>
  <c r="AX19" i="14" l="1"/>
  <c r="AV18" i="14"/>
  <c r="AQ25" i="13"/>
  <c r="AS26" i="13"/>
  <c r="AS23" i="8"/>
  <c r="AQ22" i="8"/>
  <c r="AX20" i="14" l="1"/>
  <c r="AV19" i="14"/>
  <c r="AS27" i="13"/>
  <c r="AS28" i="13" s="1"/>
  <c r="AQ26" i="13"/>
  <c r="AS24" i="8"/>
  <c r="AQ23" i="8"/>
  <c r="AX21" i="14" l="1"/>
  <c r="AV20" i="14"/>
  <c r="AS29" i="13"/>
  <c r="AQ28" i="13"/>
  <c r="AQ24" i="8"/>
  <c r="AS25" i="8"/>
  <c r="AX22" i="14" l="1"/>
  <c r="AV21" i="14"/>
  <c r="AS30" i="13"/>
  <c r="AS31" i="13" s="1"/>
  <c r="AS32" i="13" s="1"/>
  <c r="AS33" i="13" s="1"/>
  <c r="AS34" i="13" s="1"/>
  <c r="AX4" i="13" s="1"/>
  <c r="AX5" i="13" s="1"/>
  <c r="AX6" i="13" s="1"/>
  <c r="AX7" i="13" s="1"/>
  <c r="AX8" i="13" s="1"/>
  <c r="AX9" i="13" s="1"/>
  <c r="AX10" i="13" s="1"/>
  <c r="AQ29" i="13"/>
  <c r="AU36" i="13" s="1"/>
  <c r="AQ25" i="8"/>
  <c r="AS26" i="8"/>
  <c r="AV22" i="14" l="1"/>
  <c r="AX23" i="14"/>
  <c r="AV10" i="13"/>
  <c r="AX11" i="13"/>
  <c r="AX12" i="13" s="1"/>
  <c r="AS27" i="8"/>
  <c r="AS28" i="8" s="1"/>
  <c r="AQ26" i="8"/>
  <c r="AX24" i="14" l="1"/>
  <c r="AV23" i="14"/>
  <c r="AV12" i="13"/>
  <c r="AX13" i="13"/>
  <c r="AQ28" i="8"/>
  <c r="AS29" i="8"/>
  <c r="AX25" i="14" l="1"/>
  <c r="AV24" i="14"/>
  <c r="AX14" i="13"/>
  <c r="AV13" i="13"/>
  <c r="AS30" i="8"/>
  <c r="AS31" i="8" s="1"/>
  <c r="AS32" i="8" s="1"/>
  <c r="AS33" i="8" s="1"/>
  <c r="AS34" i="8" s="1"/>
  <c r="AQ29" i="8"/>
  <c r="AU36" i="8" s="1"/>
  <c r="AV25" i="14" l="1"/>
  <c r="AX26" i="14"/>
  <c r="AX15" i="13"/>
  <c r="AV14" i="13"/>
  <c r="AX4" i="8"/>
  <c r="AX5" i="8" s="1"/>
  <c r="AX6" i="8" s="1"/>
  <c r="AX7" i="8" s="1"/>
  <c r="AX8" i="8" s="1"/>
  <c r="AX9" i="8" s="1"/>
  <c r="AX10" i="8" s="1"/>
  <c r="AV26" i="14" l="1"/>
  <c r="AX27" i="14"/>
  <c r="AX16" i="13"/>
  <c r="AV15" i="13"/>
  <c r="AV10" i="8"/>
  <c r="AX11" i="8"/>
  <c r="AX12" i="8" s="1"/>
  <c r="AX28" i="14" l="1"/>
  <c r="AV27" i="14"/>
  <c r="AX13" i="8"/>
  <c r="AV12" i="8"/>
  <c r="AX17" i="13"/>
  <c r="AX18" i="13" s="1"/>
  <c r="AV13" i="8"/>
  <c r="AX14" i="8"/>
  <c r="AV28" i="14" l="1"/>
  <c r="AX29" i="14"/>
  <c r="AV18" i="13"/>
  <c r="AX19" i="13"/>
  <c r="AX15" i="8"/>
  <c r="AV14" i="8"/>
  <c r="AX30" i="14" l="1"/>
  <c r="AV29" i="14"/>
  <c r="AX20" i="13"/>
  <c r="AV19" i="13"/>
  <c r="AX16" i="8"/>
  <c r="AV15" i="8"/>
  <c r="AX31" i="14" l="1"/>
  <c r="AV30" i="14"/>
  <c r="AV20" i="13"/>
  <c r="AX21" i="13"/>
  <c r="AV16" i="8"/>
  <c r="AX17" i="8"/>
  <c r="AX18" i="8" s="1"/>
  <c r="AX32" i="14" l="1"/>
  <c r="AV31" i="14"/>
  <c r="AX22" i="13"/>
  <c r="AV21" i="13"/>
  <c r="AV18" i="8"/>
  <c r="AX19" i="8"/>
  <c r="AX33" i="14" l="1"/>
  <c r="AV32" i="14"/>
  <c r="AX23" i="13"/>
  <c r="AV22" i="13"/>
  <c r="AV19" i="8"/>
  <c r="AX20" i="8"/>
  <c r="AX34" i="14" l="1"/>
  <c r="AV33" i="14"/>
  <c r="AX24" i="13"/>
  <c r="AV23" i="13"/>
  <c r="AX21" i="8"/>
  <c r="AV20" i="8"/>
  <c r="AV34" i="14" l="1"/>
  <c r="BC4" i="14"/>
  <c r="AV24" i="13"/>
  <c r="AX25" i="13"/>
  <c r="AV21" i="8"/>
  <c r="AX22" i="8"/>
  <c r="BC5" i="14" l="1"/>
  <c r="BA4" i="14"/>
  <c r="AZ36" i="14"/>
  <c r="AX26" i="13"/>
  <c r="AV25" i="13"/>
  <c r="AX23" i="8"/>
  <c r="AV22" i="8"/>
  <c r="BC6" i="14" l="1"/>
  <c r="BA5" i="14"/>
  <c r="AV26" i="13"/>
  <c r="AX27" i="13"/>
  <c r="AX24" i="8"/>
  <c r="AV23" i="8"/>
  <c r="BA6" i="14" l="1"/>
  <c r="BC7" i="14"/>
  <c r="AV27" i="13"/>
  <c r="AX28" i="13"/>
  <c r="AV24" i="8"/>
  <c r="AX25" i="8"/>
  <c r="BA7" i="14" l="1"/>
  <c r="BC8" i="14"/>
  <c r="AX29" i="13"/>
  <c r="AV28" i="13"/>
  <c r="AV25" i="8"/>
  <c r="AX26" i="8"/>
  <c r="BA8" i="14" l="1"/>
  <c r="BC9" i="14"/>
  <c r="AX30" i="13"/>
  <c r="AV29" i="13"/>
  <c r="AX27" i="8"/>
  <c r="AV26" i="8"/>
  <c r="BA9" i="14" l="1"/>
  <c r="BC10" i="14"/>
  <c r="AV30" i="13"/>
  <c r="AX31" i="13"/>
  <c r="AX28" i="8"/>
  <c r="AV27" i="8"/>
  <c r="BC11" i="14" l="1"/>
  <c r="BA10" i="14"/>
  <c r="AV31" i="13"/>
  <c r="AX32" i="13"/>
  <c r="AV28" i="8"/>
  <c r="AX29" i="8"/>
  <c r="BA11" i="14" l="1"/>
  <c r="BC12" i="14"/>
  <c r="AX33" i="13"/>
  <c r="AV32" i="13"/>
  <c r="AX30" i="8"/>
  <c r="AV29" i="8"/>
  <c r="BC13" i="14" l="1"/>
  <c r="BA12" i="14"/>
  <c r="AX34" i="13"/>
  <c r="AV33" i="13"/>
  <c r="AX31" i="8"/>
  <c r="AV30" i="8"/>
  <c r="BC14" i="14" l="1"/>
  <c r="BC15" i="14" s="1"/>
  <c r="BA13" i="14"/>
  <c r="AV34" i="13"/>
  <c r="AZ36" i="13" s="1"/>
  <c r="BC4" i="13"/>
  <c r="AV31" i="8"/>
  <c r="AX32" i="8"/>
  <c r="BA15" i="14" l="1"/>
  <c r="BC16" i="14"/>
  <c r="BC5" i="13"/>
  <c r="BA4" i="13"/>
  <c r="AX33" i="8"/>
  <c r="AV32" i="8"/>
  <c r="BA16" i="14" l="1"/>
  <c r="BC17" i="14"/>
  <c r="BC6" i="13"/>
  <c r="BA5" i="13"/>
  <c r="AV33" i="8"/>
  <c r="AX34" i="8"/>
  <c r="BA17" i="14" l="1"/>
  <c r="BC18" i="14"/>
  <c r="BA6" i="13"/>
  <c r="BC7" i="13"/>
  <c r="AV34" i="8"/>
  <c r="BC4" i="8"/>
  <c r="BC19" i="14" l="1"/>
  <c r="BA18" i="14"/>
  <c r="BC8" i="13"/>
  <c r="BA7" i="13"/>
  <c r="BC5" i="8"/>
  <c r="BA4" i="8"/>
  <c r="AZ36" i="8"/>
  <c r="BC20" i="14" l="1"/>
  <c r="BA19" i="14"/>
  <c r="BC9" i="13"/>
  <c r="BA8" i="13"/>
  <c r="BA5" i="8"/>
  <c r="BC6" i="8"/>
  <c r="BC21" i="14" l="1"/>
  <c r="BA20" i="14"/>
  <c r="BA9" i="13"/>
  <c r="BC10" i="13"/>
  <c r="BC7" i="8"/>
  <c r="BA6" i="8"/>
  <c r="BC22" i="14" l="1"/>
  <c r="BA21" i="14"/>
  <c r="BC11" i="13"/>
  <c r="BA10" i="13"/>
  <c r="BC8" i="8"/>
  <c r="BA7" i="8"/>
  <c r="BA22" i="14" l="1"/>
  <c r="BC23" i="14"/>
  <c r="BC12" i="13"/>
  <c r="BA11" i="13"/>
  <c r="BC9" i="8"/>
  <c r="BA8" i="8"/>
  <c r="BC24" i="14" l="1"/>
  <c r="BA23" i="14"/>
  <c r="BC13" i="13"/>
  <c r="BA12" i="13"/>
  <c r="BC10" i="8"/>
  <c r="BA9" i="8"/>
  <c r="BC25" i="14" l="1"/>
  <c r="BA24" i="14"/>
  <c r="BA13" i="13"/>
  <c r="BC14" i="13"/>
  <c r="BA10" i="8"/>
  <c r="BC11" i="8"/>
  <c r="BC26" i="14" l="1"/>
  <c r="BC27" i="14" s="1"/>
  <c r="BC28" i="14" s="1"/>
  <c r="BA25" i="14"/>
  <c r="BC15" i="13"/>
  <c r="BC16" i="13" s="1"/>
  <c r="BA11" i="8"/>
  <c r="BC12" i="8"/>
  <c r="BC29" i="14" l="1"/>
  <c r="BA28" i="14"/>
  <c r="BA16" i="13"/>
  <c r="BC17" i="13"/>
  <c r="BA12" i="8"/>
  <c r="BC13" i="8"/>
  <c r="BA29" i="14" l="1"/>
  <c r="BC30" i="14"/>
  <c r="BC18" i="13"/>
  <c r="BA17" i="13"/>
  <c r="BA13" i="8"/>
  <c r="BC14" i="8"/>
  <c r="BC31" i="14" l="1"/>
  <c r="BA30" i="14"/>
  <c r="BA18" i="13"/>
  <c r="BC19" i="13"/>
  <c r="BC15" i="8"/>
  <c r="BA14" i="8"/>
  <c r="BC32" i="14" l="1"/>
  <c r="BA32" i="14" s="1"/>
  <c r="BE36" i="14" s="1"/>
  <c r="BA31" i="14"/>
  <c r="BH4" i="14"/>
  <c r="BA19" i="13"/>
  <c r="BC20" i="13"/>
  <c r="BC16" i="8"/>
  <c r="BA15" i="8"/>
  <c r="BF4" i="14" l="1"/>
  <c r="BH5" i="14"/>
  <c r="BC21" i="13"/>
  <c r="BA20" i="13"/>
  <c r="BA16" i="8"/>
  <c r="BC17" i="8"/>
  <c r="BF5" i="14" l="1"/>
  <c r="BH6" i="14"/>
  <c r="BA21" i="13"/>
  <c r="BC22" i="13"/>
  <c r="BA17" i="8"/>
  <c r="BC18" i="8"/>
  <c r="BH7" i="14" l="1"/>
  <c r="BF6" i="14"/>
  <c r="BA22" i="13"/>
  <c r="BC23" i="13"/>
  <c r="BA18" i="8"/>
  <c r="BC19" i="8"/>
  <c r="BH8" i="14" l="1"/>
  <c r="BF7" i="14"/>
  <c r="BC24" i="13"/>
  <c r="BA23" i="13"/>
  <c r="BA19" i="8"/>
  <c r="BC20" i="8"/>
  <c r="BH9" i="14" l="1"/>
  <c r="BF8" i="14"/>
  <c r="BA24" i="13"/>
  <c r="BC25" i="13"/>
  <c r="BA20" i="8"/>
  <c r="BC21" i="8"/>
  <c r="BH10" i="14" l="1"/>
  <c r="BF9" i="14"/>
  <c r="BA25" i="13"/>
  <c r="BC26" i="13"/>
  <c r="BC27" i="13" s="1"/>
  <c r="BA21" i="8"/>
  <c r="BC22" i="8"/>
  <c r="BH11" i="14" l="1"/>
  <c r="BF10" i="14"/>
  <c r="BC28" i="13"/>
  <c r="BC23" i="8"/>
  <c r="BA22" i="8"/>
  <c r="BH12" i="14" l="1"/>
  <c r="BF11" i="14"/>
  <c r="BC29" i="13"/>
  <c r="BA28" i="13"/>
  <c r="BA23" i="8"/>
  <c r="BC24" i="8"/>
  <c r="BF12" i="14" l="1"/>
  <c r="BH13" i="14"/>
  <c r="BA29" i="13"/>
  <c r="BC30" i="13"/>
  <c r="BA24" i="8"/>
  <c r="BC25" i="8"/>
  <c r="BH14" i="14" l="1"/>
  <c r="BF13" i="14"/>
  <c r="BC31" i="13"/>
  <c r="BA30" i="13"/>
  <c r="BC26" i="8"/>
  <c r="BC27" i="8" s="1"/>
  <c r="BA25" i="8"/>
  <c r="BH15" i="14" l="1"/>
  <c r="BF14" i="14"/>
  <c r="BC32" i="13"/>
  <c r="BA32" i="13" s="1"/>
  <c r="BE36" i="13" s="1"/>
  <c r="BA31" i="13"/>
  <c r="BH4" i="13"/>
  <c r="BC28" i="8"/>
  <c r="BA27" i="8"/>
  <c r="BH16" i="14" l="1"/>
  <c r="BF15" i="14"/>
  <c r="BF4" i="13"/>
  <c r="BH5" i="13"/>
  <c r="BA28" i="8"/>
  <c r="BC29" i="8"/>
  <c r="BF16" i="14" l="1"/>
  <c r="BH17" i="14"/>
  <c r="BH6" i="13"/>
  <c r="BF5" i="13"/>
  <c r="BC30" i="8"/>
  <c r="BA29" i="8"/>
  <c r="BH18" i="14" l="1"/>
  <c r="BF17" i="14"/>
  <c r="BF6" i="13"/>
  <c r="BH7" i="13"/>
  <c r="BC31" i="8"/>
  <c r="BA30" i="8"/>
  <c r="BH19" i="14" l="1"/>
  <c r="BF18" i="14"/>
  <c r="BH8" i="13"/>
  <c r="BF7" i="13"/>
  <c r="BA31" i="8"/>
  <c r="BC32" i="8"/>
  <c r="BH20" i="14" l="1"/>
  <c r="BF19" i="14"/>
  <c r="BF8" i="13"/>
  <c r="BH9" i="13"/>
  <c r="BA32" i="8"/>
  <c r="BE36" i="8" s="1"/>
  <c r="BH4" i="8"/>
  <c r="BH21" i="14" l="1"/>
  <c r="BF20" i="14"/>
  <c r="BH10" i="13"/>
  <c r="BF9" i="13"/>
  <c r="BH5" i="8"/>
  <c r="BF4" i="8"/>
  <c r="BF21" i="14" l="1"/>
  <c r="BH22" i="14"/>
  <c r="BH11" i="13"/>
  <c r="BF10" i="13"/>
  <c r="BF5" i="8"/>
  <c r="BH6" i="8"/>
  <c r="BH23" i="14" l="1"/>
  <c r="BH24" i="14" s="1"/>
  <c r="BF22" i="14"/>
  <c r="BH12" i="13"/>
  <c r="BF11" i="13"/>
  <c r="BH7" i="8"/>
  <c r="BF6" i="8"/>
  <c r="BF24" i="14" l="1"/>
  <c r="BH25" i="14"/>
  <c r="BH13" i="13"/>
  <c r="BF12" i="13"/>
  <c r="BH8" i="8"/>
  <c r="BF7" i="8"/>
  <c r="BF25" i="14" l="1"/>
  <c r="BH26" i="14"/>
  <c r="BF13" i="13"/>
  <c r="BH14" i="13"/>
  <c r="BH9" i="8"/>
  <c r="BF8" i="8"/>
  <c r="BH27" i="14" l="1"/>
  <c r="BF26" i="14"/>
  <c r="BH15" i="13"/>
  <c r="BF14" i="13"/>
  <c r="BH10" i="8"/>
  <c r="BF9" i="8"/>
  <c r="BH28" i="14" l="1"/>
  <c r="BF27" i="14"/>
  <c r="BH16" i="13"/>
  <c r="BF15" i="13"/>
  <c r="BF10" i="8"/>
  <c r="BH11" i="8"/>
  <c r="BF28" i="14" l="1"/>
  <c r="BJ36" i="14" s="1"/>
  <c r="BE37" i="14" s="1"/>
  <c r="BH37" i="14" s="1"/>
  <c r="BH29" i="14"/>
  <c r="BH30" i="14" s="1"/>
  <c r="BH31" i="14" s="1"/>
  <c r="BH32" i="14" s="1"/>
  <c r="BH33" i="14" s="1"/>
  <c r="BH34" i="14" s="1"/>
  <c r="C39" i="14" s="1"/>
  <c r="BF16" i="13"/>
  <c r="BH17" i="13"/>
  <c r="BH12" i="8"/>
  <c r="BF11" i="8"/>
  <c r="BF17" i="13" l="1"/>
  <c r="BH18" i="13"/>
  <c r="BF12" i="8"/>
  <c r="BH13" i="8"/>
  <c r="BF18" i="13" l="1"/>
  <c r="BH19" i="13"/>
  <c r="BF13" i="8"/>
  <c r="BH14" i="8"/>
  <c r="BH20" i="13" l="1"/>
  <c r="BF19" i="13"/>
  <c r="BH15" i="8"/>
  <c r="BF14" i="8"/>
  <c r="BF20" i="13" l="1"/>
  <c r="BH21" i="13"/>
  <c r="BH16" i="8"/>
  <c r="BF15" i="8"/>
  <c r="BH22" i="13" l="1"/>
  <c r="BF21" i="13"/>
  <c r="BF16" i="8"/>
  <c r="BH17" i="8"/>
  <c r="BF22" i="13" l="1"/>
  <c r="BH23" i="13"/>
  <c r="BH24" i="13" s="1"/>
  <c r="BH18" i="8"/>
  <c r="BF17" i="8"/>
  <c r="BH25" i="13" l="1"/>
  <c r="BF24" i="13"/>
  <c r="BF18" i="8"/>
  <c r="BH19" i="8"/>
  <c r="BH26" i="13" l="1"/>
  <c r="BF25" i="13"/>
  <c r="BF19" i="8"/>
  <c r="BH20" i="8"/>
  <c r="BH27" i="13" l="1"/>
  <c r="BF26" i="13"/>
  <c r="BF20" i="8"/>
  <c r="BH21" i="8"/>
  <c r="BF27" i="13" l="1"/>
  <c r="BH28" i="13"/>
  <c r="BF21" i="8"/>
  <c r="BH22" i="8"/>
  <c r="BF28" i="13" l="1"/>
  <c r="BJ36" i="13" s="1"/>
  <c r="BH29" i="13"/>
  <c r="BH30" i="13" s="1"/>
  <c r="BH31" i="13" s="1"/>
  <c r="BH32" i="13" s="1"/>
  <c r="BH33" i="13" s="1"/>
  <c r="BH34" i="13" s="1"/>
  <c r="C39" i="13" s="1"/>
  <c r="BH23" i="8"/>
  <c r="BF22" i="8"/>
  <c r="BE37" i="13" l="1"/>
  <c r="BH37" i="13" s="1"/>
  <c r="BF23" i="8"/>
  <c r="BH24" i="8"/>
  <c r="BH25" i="8" s="1"/>
  <c r="BH26" i="8" l="1"/>
  <c r="BF25" i="8"/>
  <c r="BF26" i="8" l="1"/>
  <c r="BH27" i="8"/>
  <c r="BH28" i="8" l="1"/>
  <c r="BF27" i="8"/>
  <c r="BF28" i="8" l="1"/>
  <c r="BH29" i="8"/>
  <c r="BF29" i="8" l="1"/>
  <c r="BJ36" i="8" s="1"/>
  <c r="BH30" i="8"/>
  <c r="BH31" i="8" s="1"/>
  <c r="BH32" i="8" s="1"/>
  <c r="BH33" i="8" s="1"/>
  <c r="BH34" i="8" s="1"/>
  <c r="C39" i="8" s="1"/>
  <c r="BE37" i="8" l="1"/>
  <c r="BH37" i="8" s="1"/>
  <c r="BE38" i="8"/>
  <c r="BH38" i="8" s="1"/>
  <c r="BE39" i="8"/>
  <c r="BH39" i="8" s="1"/>
</calcChain>
</file>

<file path=xl/comments1.xml><?xml version="1.0" encoding="utf-8"?>
<comments xmlns="http://schemas.openxmlformats.org/spreadsheetml/2006/main">
  <authors>
    <author>可児市教育委員会</author>
    <author>school-kani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セルの書式
ユーザー定義で
aaa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行事予定に、クラブという文字が入るとカウントされる</t>
        </r>
      </text>
    </comment>
  </commentList>
</comments>
</file>

<file path=xl/comments2.xml><?xml version="1.0" encoding="utf-8"?>
<comments xmlns="http://schemas.openxmlformats.org/spreadsheetml/2006/main">
  <authors>
    <author>可児市教育委員会</author>
    <author>school-kani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セルの書式
ユーザー定義で
aaa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行事予定に、クラブという文字が入るとカウントされる</t>
        </r>
      </text>
    </comment>
  </commentList>
</comments>
</file>

<file path=xl/comments3.xml><?xml version="1.0" encoding="utf-8"?>
<comments xmlns="http://schemas.openxmlformats.org/spreadsheetml/2006/main">
  <authors>
    <author>可児市教育委員会</author>
    <author>school-kani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セルの書式
ユーザー定義で
aaa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行事予定に、クラブという文字が入るとカウントされる</t>
        </r>
      </text>
    </comment>
  </commentList>
</comments>
</file>

<file path=xl/sharedStrings.xml><?xml version="1.0" encoding="utf-8"?>
<sst xmlns="http://schemas.openxmlformats.org/spreadsheetml/2006/main" count="1086" uniqueCount="278">
  <si>
    <t>年間行事予定</t>
    <rPh sb="0" eb="2">
      <t>ネンカン</t>
    </rPh>
    <rPh sb="2" eb="4">
      <t>ギョウジ</t>
    </rPh>
    <rPh sb="4" eb="6">
      <t>ヨテイ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</si>
  <si>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</si>
  <si>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</si>
  <si>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</si>
  <si>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</si>
  <si>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</si>
  <si>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</si>
  <si>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</si>
  <si>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</si>
  <si>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</si>
  <si>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</si>
  <si>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4月</t>
    <rPh sb="1" eb="2">
      <t>ガツ</t>
    </rPh>
    <phoneticPr fontId="1"/>
  </si>
  <si>
    <t>10月</t>
    <rPh sb="2" eb="3">
      <t>ガツ</t>
    </rPh>
    <phoneticPr fontId="1"/>
  </si>
  <si>
    <t>日数</t>
    <rPh sb="0" eb="2">
      <t>ニッスウ</t>
    </rPh>
    <phoneticPr fontId="1"/>
  </si>
  <si>
    <t>行　　　事</t>
    <rPh sb="0" eb="1">
      <t>ギョウ</t>
    </rPh>
    <rPh sb="4" eb="5">
      <t>コト</t>
    </rPh>
    <phoneticPr fontId="1"/>
  </si>
  <si>
    <t>６年</t>
    <rPh sb="1" eb="2">
      <t>ネン</t>
    </rPh>
    <phoneticPr fontId="1"/>
  </si>
  <si>
    <t>４５年</t>
    <rPh sb="2" eb="3">
      <t>ネン</t>
    </rPh>
    <phoneticPr fontId="1"/>
  </si>
  <si>
    <t>１２３年</t>
    <rPh sb="3" eb="4">
      <t>ネン</t>
    </rPh>
    <phoneticPr fontId="1"/>
  </si>
  <si>
    <t>年間</t>
    <rPh sb="0" eb="1">
      <t>ネン</t>
    </rPh>
    <rPh sb="1" eb="2">
      <t>カン</t>
    </rPh>
    <phoneticPr fontId="1"/>
  </si>
  <si>
    <t>No</t>
    <phoneticPr fontId="1"/>
  </si>
  <si>
    <t>↓該当の年度を入れてください。（リストボタンで選択）</t>
    <rPh sb="1" eb="3">
      <t>ガイトウ</t>
    </rPh>
    <rPh sb="4" eb="6">
      <t>ネンド</t>
    </rPh>
    <rPh sb="7" eb="8">
      <t>イ</t>
    </rPh>
    <rPh sb="23" eb="25">
      <t>センタク</t>
    </rPh>
    <phoneticPr fontId="1"/>
  </si>
  <si>
    <t>平成２４年度</t>
    <rPh sb="0" eb="2">
      <t>ヘイセイ</t>
    </rPh>
    <rPh sb="4" eb="6">
      <t>ネンド</t>
    </rPh>
    <phoneticPr fontId="1"/>
  </si>
  <si>
    <t>←月行事予定シートにリンクする値</t>
    <rPh sb="1" eb="2">
      <t>ツキ</t>
    </rPh>
    <rPh sb="2" eb="4">
      <t>ギョウジ</t>
    </rPh>
    <rPh sb="4" eb="6">
      <t>ヨテイ</t>
    </rPh>
    <rPh sb="15" eb="16">
      <t>アタイ</t>
    </rPh>
    <phoneticPr fontId="1"/>
  </si>
  <si>
    <t>平成２３年度</t>
    <rPh sb="0" eb="2">
      <t>ヘイセイ</t>
    </rPh>
    <rPh sb="4" eb="6">
      <t>ネンド</t>
    </rPh>
    <phoneticPr fontId="1"/>
  </si>
  <si>
    <t>確認用のものなので、何もしなくてよい。</t>
    <rPh sb="0" eb="2">
      <t>カクニン</t>
    </rPh>
    <rPh sb="2" eb="3">
      <t>ヨウ</t>
    </rPh>
    <rPh sb="10" eb="11">
      <t>ナニ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</si>
  <si>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</si>
  <si>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</si>
  <si>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</si>
  <si>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</si>
  <si>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</si>
  <si>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</si>
  <si>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平成３１年度</t>
    <rPh sb="0" eb="2">
      <t>ヘイセイ</t>
    </rPh>
    <rPh sb="4" eb="6">
      <t>ネンド</t>
    </rPh>
    <phoneticPr fontId="1"/>
  </si>
  <si>
    <t>土・日の場合にはセルが色塗りされるように設定してある。</t>
    <rPh sb="0" eb="1">
      <t>ド</t>
    </rPh>
    <rPh sb="2" eb="3">
      <t>ニチ</t>
    </rPh>
    <rPh sb="4" eb="6">
      <t>バアイ</t>
    </rPh>
    <rPh sb="11" eb="12">
      <t>イロ</t>
    </rPh>
    <rPh sb="12" eb="13">
      <t>ヌ</t>
    </rPh>
    <rPh sb="20" eb="22">
      <t>セッテイ</t>
    </rPh>
    <phoneticPr fontId="1"/>
  </si>
  <si>
    <t>○</t>
    <phoneticPr fontId="1"/>
  </si>
  <si>
    <t>うるう年のある年度</t>
    <rPh sb="3" eb="4">
      <t>トシ</t>
    </rPh>
    <rPh sb="7" eb="9">
      <t>ネンド</t>
    </rPh>
    <phoneticPr fontId="1"/>
  </si>
  <si>
    <t>○</t>
    <phoneticPr fontId="1"/>
  </si>
  <si>
    <t>うるう年の有無</t>
    <rPh sb="3" eb="4">
      <t>トシ</t>
    </rPh>
    <rPh sb="5" eb="7">
      <t>ウム</t>
    </rPh>
    <phoneticPr fontId="1"/>
  </si>
  <si>
    <t>（年度を入力すると、右の表を見て自動的に反映される）</t>
    <rPh sb="1" eb="3">
      <t>ネンド</t>
    </rPh>
    <rPh sb="4" eb="6">
      <t>ニュウリョク</t>
    </rPh>
    <rPh sb="10" eb="11">
      <t>ミギ</t>
    </rPh>
    <rPh sb="12" eb="13">
      <t>ヒョウ</t>
    </rPh>
    <rPh sb="14" eb="15">
      <t>ミ</t>
    </rPh>
    <rPh sb="16" eb="19">
      <t>ジドウテキ</t>
    </rPh>
    <rPh sb="20" eb="22">
      <t>ハンエイ</t>
    </rPh>
    <phoneticPr fontId="1"/>
  </si>
  <si>
    <t>年間カレンダーシートは</t>
    <rPh sb="0" eb="2">
      <t>ネンカン</t>
    </rPh>
    <phoneticPr fontId="1"/>
  </si>
  <si>
    <t>条件付き書式によって</t>
    <rPh sb="0" eb="2">
      <t>ジョウケン</t>
    </rPh>
    <rPh sb="2" eb="3">
      <t>ツ</t>
    </rPh>
    <rPh sb="4" eb="6">
      <t>ショシキ</t>
    </rPh>
    <phoneticPr fontId="1"/>
  </si>
  <si>
    <t>年間カレンダーシートの</t>
    <rPh sb="0" eb="2">
      <t>ネンカン</t>
    </rPh>
    <phoneticPr fontId="1"/>
  </si>
  <si>
    <t>B列、E列、I列…が非表示にしてある。</t>
    <rPh sb="1" eb="2">
      <t>レツ</t>
    </rPh>
    <rPh sb="4" eb="5">
      <t>レツ</t>
    </rPh>
    <rPh sb="7" eb="8">
      <t>レツ</t>
    </rPh>
    <rPh sb="10" eb="11">
      <t>ヒ</t>
    </rPh>
    <rPh sb="11" eb="13">
      <t>ヒョウジ</t>
    </rPh>
    <phoneticPr fontId="1"/>
  </si>
  <si>
    <t>これらの列を表示すると○が入力されているセルがある。</t>
    <rPh sb="4" eb="5">
      <t>レツ</t>
    </rPh>
    <rPh sb="6" eb="8">
      <t>ヒョウジ</t>
    </rPh>
    <rPh sb="13" eb="15">
      <t>ニュウリョク</t>
    </rPh>
    <phoneticPr fontId="1"/>
  </si>
  <si>
    <t>○のあるところが授業日にしてある。</t>
    <rPh sb="8" eb="10">
      <t>ジュギョウ</t>
    </rPh>
    <rPh sb="10" eb="11">
      <t>ヒ</t>
    </rPh>
    <phoneticPr fontId="1"/>
  </si>
  <si>
    <t>この○の数をもとに、関数を使って授業日数をカウントしている。</t>
    <rPh sb="4" eb="5">
      <t>スウ</t>
    </rPh>
    <rPh sb="10" eb="12">
      <t>カンスウ</t>
    </rPh>
    <rPh sb="13" eb="14">
      <t>ツカ</t>
    </rPh>
    <rPh sb="16" eb="18">
      <t>ジュギョウ</t>
    </rPh>
    <rPh sb="18" eb="20">
      <t>ニッスウ</t>
    </rPh>
    <phoneticPr fontId="1"/>
  </si>
  <si>
    <t>可児市立南帷子小学校</t>
    <rPh sb="0" eb="2">
      <t>カニ</t>
    </rPh>
    <rPh sb="2" eb="4">
      <t>シリツ</t>
    </rPh>
    <rPh sb="4" eb="7">
      <t>ミナミカタビラ</t>
    </rPh>
    <rPh sb="7" eb="10">
      <t>ショウガッコウ</t>
    </rPh>
    <phoneticPr fontId="1"/>
  </si>
  <si>
    <t>月</t>
    <rPh sb="0" eb="1">
      <t>ツキ</t>
    </rPh>
    <phoneticPr fontId="1"/>
  </si>
  <si>
    <t>A</t>
    <phoneticPr fontId="1"/>
  </si>
  <si>
    <t>B</t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</si>
  <si>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</si>
  <si>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</si>
  <si>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</si>
  <si>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</si>
  <si>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</si>
  <si>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</si>
  <si>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</si>
  <si>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</si>
  <si>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</si>
  <si>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</si>
  <si>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</si>
  <si>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</si>
  <si>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</si>
  <si>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</si>
  <si>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</si>
  <si>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</si>
  <si>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</si>
  <si>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</si>
  <si>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</si>
  <si>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02</t>
    <phoneticPr fontId="1"/>
  </si>
  <si>
    <t>03</t>
    <phoneticPr fontId="1"/>
  </si>
  <si>
    <t>前期授業日数</t>
    <rPh sb="0" eb="1">
      <t>ゼン</t>
    </rPh>
    <rPh sb="1" eb="2">
      <t>キ</t>
    </rPh>
    <rPh sb="2" eb="4">
      <t>ジュギョウ</t>
    </rPh>
    <rPh sb="4" eb="6">
      <t>ニッスウ</t>
    </rPh>
    <phoneticPr fontId="1"/>
  </si>
  <si>
    <t>後期授業日数</t>
    <rPh sb="0" eb="1">
      <t>アト</t>
    </rPh>
    <rPh sb="1" eb="2">
      <t>キ</t>
    </rPh>
    <rPh sb="2" eb="4">
      <t>ジュギョウ</t>
    </rPh>
    <rPh sb="4" eb="6">
      <t>ニッスウ</t>
    </rPh>
    <phoneticPr fontId="1"/>
  </si>
  <si>
    <t>10月前</t>
    <rPh sb="2" eb="3">
      <t>ガツ</t>
    </rPh>
    <rPh sb="3" eb="4">
      <t>ゼン</t>
    </rPh>
    <phoneticPr fontId="1"/>
  </si>
  <si>
    <t>10月後</t>
    <rPh sb="2" eb="3">
      <t>ガツ</t>
    </rPh>
    <rPh sb="3" eb="4">
      <t>アト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</si>
  <si>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</si>
  <si>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</si>
  <si>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</si>
  <si>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</si>
  <si>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</si>
  <si>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</si>
  <si>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</si>
  <si>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</si>
  <si>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</si>
  <si>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○</t>
  </si>
  <si>
    <t/>
  </si>
  <si>
    <t>憲法記念日</t>
  </si>
  <si>
    <t>こどもの日</t>
  </si>
  <si>
    <t>入学式準備</t>
  </si>
  <si>
    <t>運動会</t>
  </si>
  <si>
    <t>振替休業日</t>
  </si>
  <si>
    <t>日直を置かない日</t>
  </si>
  <si>
    <t xml:space="preserve">PTA奉仕作業
</t>
  </si>
  <si>
    <t>運動会準備</t>
  </si>
  <si>
    <t>個人懇談①</t>
    <phoneticPr fontId="1"/>
  </si>
  <si>
    <t>科学･社会科作品展</t>
    <phoneticPr fontId="1"/>
  </si>
  <si>
    <t>敬老の日</t>
    <phoneticPr fontId="1"/>
  </si>
  <si>
    <t>秋分の日</t>
    <phoneticPr fontId="1"/>
  </si>
  <si>
    <t>文化の日</t>
    <phoneticPr fontId="1"/>
  </si>
  <si>
    <t xml:space="preserve">
</t>
    <phoneticPr fontId="1"/>
  </si>
  <si>
    <t>卒業式リハ</t>
    <phoneticPr fontId="1"/>
  </si>
  <si>
    <t>修了式・離任式</t>
    <phoneticPr fontId="1"/>
  </si>
  <si>
    <t>2023/4/1予定</t>
    <rPh sb="8" eb="10">
      <t>ヨテイ</t>
    </rPh>
    <phoneticPr fontId="1"/>
  </si>
  <si>
    <t>みどりの日</t>
  </si>
  <si>
    <t>科学･社会科作品展</t>
  </si>
  <si>
    <t>小中美術展・支援作品展）</t>
  </si>
  <si>
    <t>小中美術展・支援作品展</t>
  </si>
  <si>
    <t xml:space="preserve">
</t>
  </si>
  <si>
    <t>山の日</t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</si>
  <si>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</si>
  <si>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</si>
  <si>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振替休業日</t>
    <rPh sb="0" eb="5">
      <t>フリカエキュウギョウビ</t>
    </rPh>
    <phoneticPr fontId="1"/>
  </si>
  <si>
    <t>春分の日</t>
    <rPh sb="0" eb="2">
      <t>シュンブン</t>
    </rPh>
    <rPh sb="3" eb="4">
      <t>ヒ</t>
    </rPh>
    <phoneticPr fontId="1"/>
  </si>
  <si>
    <t>卒業式</t>
    <rPh sb="0" eb="3">
      <t>ソツギョウシキ</t>
    </rPh>
    <phoneticPr fontId="1"/>
  </si>
  <si>
    <t>前期始業式・入学式</t>
    <phoneticPr fontId="1"/>
  </si>
  <si>
    <t xml:space="preserve">昭和の日
</t>
    <rPh sb="0" eb="2">
      <t>ショウワ</t>
    </rPh>
    <rPh sb="3" eb="4">
      <t>ヒ</t>
    </rPh>
    <phoneticPr fontId="1"/>
  </si>
  <si>
    <t>天皇誕生日</t>
    <rPh sb="0" eb="5">
      <t>テンノウタンジョウビ</t>
    </rPh>
    <phoneticPr fontId="1"/>
  </si>
  <si>
    <t>授業参観・懇談会</t>
    <phoneticPr fontId="1"/>
  </si>
  <si>
    <t>大掃除</t>
    <phoneticPr fontId="1"/>
  </si>
  <si>
    <t>身体測定(支12年）</t>
  </si>
  <si>
    <t xml:space="preserve">
</t>
  </si>
  <si>
    <t>聴力検査(1，2年）</t>
  </si>
  <si>
    <t>　</t>
    <phoneticPr fontId="1"/>
  </si>
  <si>
    <t xml:space="preserve">
聴力検査(35年支）
</t>
    <rPh sb="9" eb="10">
      <t>シ</t>
    </rPh>
    <phoneticPr fontId="1"/>
  </si>
  <si>
    <t>振替休日</t>
    <rPh sb="0" eb="4">
      <t>フリカエキュウジツ</t>
    </rPh>
    <phoneticPr fontId="1"/>
  </si>
  <si>
    <t>海の日</t>
    <rPh sb="0" eb="1">
      <t>ウミ</t>
    </rPh>
    <rPh sb="2" eb="3">
      <t>ヒ</t>
    </rPh>
    <phoneticPr fontId="1"/>
  </si>
  <si>
    <t>敬老の日</t>
    <phoneticPr fontId="1"/>
  </si>
  <si>
    <t>作品展</t>
    <phoneticPr fontId="1"/>
  </si>
  <si>
    <t xml:space="preserve">
</t>
    <phoneticPr fontId="1"/>
  </si>
  <si>
    <t>身体測定(34年）</t>
  </si>
  <si>
    <t>秋分の日</t>
    <phoneticPr fontId="1"/>
  </si>
  <si>
    <t xml:space="preserve">前期終業式
</t>
  </si>
  <si>
    <t xml:space="preserve">スポーツの日
</t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</si>
  <si>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</si>
  <si>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</si>
  <si>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5">
      <t>テンノウタンジョウビ</t>
    </rPh>
    <phoneticPr fontId="1"/>
  </si>
  <si>
    <t>卒業式リハ</t>
    <phoneticPr fontId="1"/>
  </si>
  <si>
    <t>大晦日</t>
    <rPh sb="0" eb="3">
      <t>オオミソカ</t>
    </rPh>
    <phoneticPr fontId="1"/>
  </si>
  <si>
    <t>5年関合宿</t>
    <rPh sb="1" eb="2">
      <t>ネン</t>
    </rPh>
    <rPh sb="2" eb="5">
      <t>セキガッシュク</t>
    </rPh>
    <phoneticPr fontId="1"/>
  </si>
  <si>
    <t>個人懇談①</t>
    <phoneticPr fontId="1"/>
  </si>
  <si>
    <r>
      <rPr>
        <sz val="12"/>
        <rFont val="ＭＳ 明朝"/>
        <family val="1"/>
        <charset val="128"/>
      </rPr>
      <t>個人懇談②</t>
    </r>
    <r>
      <rPr>
        <sz val="12"/>
        <color rgb="FFFF0000"/>
        <rFont val="ＭＳ 明朝"/>
        <family val="1"/>
        <charset val="128"/>
      </rPr>
      <t xml:space="preserve">
</t>
    </r>
    <phoneticPr fontId="1"/>
  </si>
  <si>
    <t>1~4年</t>
    <rPh sb="3" eb="4">
      <t>ネン</t>
    </rPh>
    <phoneticPr fontId="1"/>
  </si>
  <si>
    <t xml:space="preserve">
就学時健診</t>
  </si>
  <si>
    <t>　</t>
  </si>
  <si>
    <t xml:space="preserve">6年生修学旅行
</t>
    <rPh sb="1" eb="7">
      <t>ネンセイシュウガクリョコウ</t>
    </rPh>
    <phoneticPr fontId="1"/>
  </si>
  <si>
    <t xml:space="preserve">
大掃除</t>
  </si>
  <si>
    <t xml:space="preserve">　
</t>
  </si>
  <si>
    <t>振替休業日</t>
    <rPh sb="0" eb="5">
      <t>フリカエキュウギョウビ</t>
    </rPh>
    <phoneticPr fontId="1"/>
  </si>
  <si>
    <r>
      <rPr>
        <sz val="12"/>
        <rFont val="ＭＳ 明朝"/>
        <family val="1"/>
        <charset val="128"/>
      </rPr>
      <t>父の日</t>
    </r>
    <r>
      <rPr>
        <sz val="12"/>
        <color rgb="FFFF0000"/>
        <rFont val="ＭＳ 明朝"/>
        <family val="1"/>
        <charset val="128"/>
      </rPr>
      <t xml:space="preserve">
</t>
    </r>
    <rPh sb="0" eb="1">
      <t>チチ</t>
    </rPh>
    <rPh sb="2" eb="3">
      <t>ヒ</t>
    </rPh>
    <phoneticPr fontId="1"/>
  </si>
  <si>
    <t xml:space="preserve">
縦⑤</t>
    <rPh sb="1" eb="3">
      <t>タテ5</t>
    </rPh>
    <phoneticPr fontId="1"/>
  </si>
  <si>
    <t>全校朝会①</t>
    <rPh sb="0" eb="4">
      <t>ゼンコウチョウカイ</t>
    </rPh>
    <phoneticPr fontId="1"/>
  </si>
  <si>
    <t>全校集会縦⑤</t>
  </si>
  <si>
    <t>全校集会縦⑤</t>
    <rPh sb="0" eb="2">
      <t>ゼンコウ</t>
    </rPh>
    <rPh sb="2" eb="4">
      <t>シュウカイ</t>
    </rPh>
    <rPh sb="4" eb="5">
      <t>タテ</t>
    </rPh>
    <phoneticPr fontId="1"/>
  </si>
  <si>
    <t>学用品販売</t>
    <rPh sb="0" eb="5">
      <t>ガクヨウヒンハンバイ</t>
    </rPh>
    <phoneticPr fontId="1"/>
  </si>
  <si>
    <t xml:space="preserve"> 
</t>
    <phoneticPr fontId="1"/>
  </si>
  <si>
    <t>歯科検診(支456年)</t>
    <rPh sb="0" eb="4">
      <t>シカケンシン</t>
    </rPh>
    <rPh sb="5" eb="6">
      <t>シ</t>
    </rPh>
    <rPh sb="9" eb="10">
      <t>ネン</t>
    </rPh>
    <phoneticPr fontId="1"/>
  </si>
  <si>
    <t>現在</t>
    <rPh sb="0" eb="2">
      <t>ゲンザイ</t>
    </rPh>
    <phoneticPr fontId="1"/>
  </si>
  <si>
    <r>
      <rPr>
        <sz val="12"/>
        <rFont val="ＭＳ 明朝"/>
        <family val="1"/>
        <charset val="128"/>
      </rPr>
      <t>分団会(青空）</t>
    </r>
    <r>
      <rPr>
        <sz val="12"/>
        <color rgb="FFFF0000"/>
        <rFont val="ＭＳ 明朝"/>
        <family val="1"/>
        <charset val="128"/>
      </rPr>
      <t xml:space="preserve">　
</t>
    </r>
    <r>
      <rPr>
        <sz val="12"/>
        <rFont val="ＭＳ 明朝"/>
        <family val="1"/>
        <charset val="128"/>
      </rPr>
      <t>身体測定(支123年）</t>
    </r>
    <phoneticPr fontId="1"/>
  </si>
  <si>
    <r>
      <rPr>
        <sz val="12"/>
        <rFont val="ＭＳ 明朝"/>
        <family val="1"/>
        <charset val="128"/>
      </rPr>
      <t>個人懇談③</t>
    </r>
    <r>
      <rPr>
        <sz val="12"/>
        <color rgb="FFFF0000"/>
        <rFont val="ＭＳ 明朝"/>
        <family val="1"/>
        <charset val="128"/>
      </rPr>
      <t>　</t>
    </r>
    <phoneticPr fontId="1"/>
  </si>
  <si>
    <r>
      <rPr>
        <sz val="12"/>
        <rFont val="ＭＳ 明朝"/>
        <family val="1"/>
        <charset val="128"/>
      </rPr>
      <t>個人懇談④</t>
    </r>
    <r>
      <rPr>
        <sz val="12"/>
        <color rgb="FFFF0000"/>
        <rFont val="ＭＳ 明朝"/>
        <family val="1"/>
        <charset val="128"/>
      </rPr>
      <t>　</t>
    </r>
    <phoneticPr fontId="1"/>
  </si>
  <si>
    <t xml:space="preserve">議会ロング
</t>
    <rPh sb="0" eb="2">
      <t>ギカイ</t>
    </rPh>
    <phoneticPr fontId="1"/>
  </si>
  <si>
    <t>議会ロング</t>
  </si>
  <si>
    <t>議会ロング</t>
    <phoneticPr fontId="1"/>
  </si>
  <si>
    <t>分団会ロング</t>
    <rPh sb="0" eb="3">
      <t>ブンダンカイ</t>
    </rPh>
    <phoneticPr fontId="1"/>
  </si>
  <si>
    <t>分団長会</t>
    <rPh sb="0" eb="3">
      <t>ブンダンチョウ</t>
    </rPh>
    <rPh sb="3" eb="4">
      <t>カイ</t>
    </rPh>
    <phoneticPr fontId="1"/>
  </si>
  <si>
    <t>議会ロング</t>
    <rPh sb="0" eb="2">
      <t>ギカイ</t>
    </rPh>
    <phoneticPr fontId="1"/>
  </si>
  <si>
    <t>分団会２ロング</t>
    <rPh sb="0" eb="3">
      <t>ブンダンカイ</t>
    </rPh>
    <phoneticPr fontId="1"/>
  </si>
  <si>
    <t>大掃除</t>
    <phoneticPr fontId="1"/>
  </si>
  <si>
    <t>分団会5ロング</t>
    <rPh sb="0" eb="3">
      <t>ブンダンカイ</t>
    </rPh>
    <phoneticPr fontId="1"/>
  </si>
  <si>
    <t xml:space="preserve">　
</t>
    <phoneticPr fontId="1"/>
  </si>
  <si>
    <t>授業参観・懇談会</t>
    <phoneticPr fontId="1"/>
  </si>
  <si>
    <t>職員会</t>
    <rPh sb="0" eb="3">
      <t>ショクインカイ</t>
    </rPh>
    <phoneticPr fontId="1"/>
  </si>
  <si>
    <t>指導部会(910月提案）</t>
    <rPh sb="0" eb="4">
      <t>シドウブカイ</t>
    </rPh>
    <rPh sb="8" eb="11">
      <t>ガツテイアン</t>
    </rPh>
    <phoneticPr fontId="1"/>
  </si>
  <si>
    <t>運営委員会</t>
    <rPh sb="0" eb="5">
      <t>ウンエイイインカイ</t>
    </rPh>
    <phoneticPr fontId="1"/>
  </si>
  <si>
    <t>職員会　教育課程伝達会</t>
    <rPh sb="0" eb="3">
      <t>ショクインカイ</t>
    </rPh>
    <rPh sb="4" eb="6">
      <t>キョウイク</t>
    </rPh>
    <rPh sb="6" eb="8">
      <t>カテイ</t>
    </rPh>
    <rPh sb="8" eb="10">
      <t>デンタツ</t>
    </rPh>
    <rPh sb="10" eb="11">
      <t>カイ</t>
    </rPh>
    <phoneticPr fontId="1"/>
  </si>
  <si>
    <t>指導部会(1112月提案)</t>
    <rPh sb="0" eb="4">
      <t>シドウブカイ</t>
    </rPh>
    <rPh sb="9" eb="12">
      <t>ガツテイアン</t>
    </rPh>
    <phoneticPr fontId="1"/>
  </si>
  <si>
    <t xml:space="preserve">運営委員会
</t>
    <rPh sb="0" eb="5">
      <t>ウンエイイインカイ</t>
    </rPh>
    <phoneticPr fontId="1"/>
  </si>
  <si>
    <t>指導部会(123月提案)</t>
    <rPh sb="0" eb="4">
      <t>シドウブカイ</t>
    </rPh>
    <rPh sb="8" eb="9">
      <t>ガツ</t>
    </rPh>
    <rPh sb="9" eb="11">
      <t>テイアン</t>
    </rPh>
    <phoneticPr fontId="1"/>
  </si>
  <si>
    <t>学年部会</t>
    <rPh sb="0" eb="4">
      <t>ガクネンブカイ</t>
    </rPh>
    <phoneticPr fontId="1"/>
  </si>
  <si>
    <t>全校朝会①
指導部会(教育課程)</t>
    <rPh sb="0" eb="4">
      <t>ゼンコウチョウカイ</t>
    </rPh>
    <rPh sb="6" eb="10">
      <t>シドウブカイ</t>
    </rPh>
    <rPh sb="11" eb="15">
      <t>キョウイクカテイ</t>
    </rPh>
    <phoneticPr fontId="1"/>
  </si>
  <si>
    <t>指導部会(教育課程)</t>
    <rPh sb="0" eb="4">
      <t>シドウブカイ</t>
    </rPh>
    <rPh sb="5" eb="9">
      <t>キョウイクカテイ</t>
    </rPh>
    <phoneticPr fontId="1"/>
  </si>
  <si>
    <t>指導部会(全体計画）</t>
    <rPh sb="0" eb="4">
      <t>シドウブカイ</t>
    </rPh>
    <rPh sb="5" eb="9">
      <t>ゼンタイケイカク</t>
    </rPh>
    <phoneticPr fontId="1"/>
  </si>
  <si>
    <t>指導部会(45月提案)</t>
    <rPh sb="0" eb="4">
      <t>シドウブカイ</t>
    </rPh>
    <rPh sb="7" eb="10">
      <t>ガツテイアン</t>
    </rPh>
    <phoneticPr fontId="1"/>
  </si>
  <si>
    <t>議会ロング</t>
    <phoneticPr fontId="1"/>
  </si>
  <si>
    <r>
      <rPr>
        <sz val="12"/>
        <rFont val="ＭＳ 明朝"/>
        <family val="1"/>
        <charset val="128"/>
      </rPr>
      <t>全校朝会①運営委員会</t>
    </r>
    <r>
      <rPr>
        <sz val="12"/>
        <color rgb="FFFF0000"/>
        <rFont val="ＭＳ 明朝"/>
        <family val="1"/>
        <charset val="128"/>
      </rPr>
      <t xml:space="preserve">
</t>
    </r>
    <rPh sb="0" eb="4">
      <t>ゼンコウチョウカイ</t>
    </rPh>
    <rPh sb="5" eb="10">
      <t>ウンエイイインカイ</t>
    </rPh>
    <phoneticPr fontId="1"/>
  </si>
  <si>
    <t xml:space="preserve">
</t>
    <phoneticPr fontId="1"/>
  </si>
  <si>
    <t>分団長指導(昼）</t>
    <phoneticPr fontId="1"/>
  </si>
  <si>
    <t>　</t>
    <phoneticPr fontId="1"/>
  </si>
  <si>
    <t>正副分団長指導ロング</t>
    <phoneticPr fontId="1"/>
  </si>
  <si>
    <t>分団会4ロング</t>
    <phoneticPr fontId="1"/>
  </si>
  <si>
    <t xml:space="preserve">分団長指導(昼)
</t>
    <phoneticPr fontId="1"/>
  </si>
  <si>
    <t>6年生ありがとうの会②　</t>
    <phoneticPr fontId="1"/>
  </si>
  <si>
    <t>5年森林文化アカデミー</t>
    <phoneticPr fontId="1"/>
  </si>
  <si>
    <t>5年わんぱく山</t>
    <rPh sb="1" eb="2">
      <t>ネン</t>
    </rPh>
    <rPh sb="6" eb="7">
      <t>ヤマ</t>
    </rPh>
    <phoneticPr fontId="1"/>
  </si>
  <si>
    <t>全校集会縦⑤
教研分科会</t>
    <phoneticPr fontId="1"/>
  </si>
  <si>
    <t>笑顔の公表会</t>
    <rPh sb="0" eb="2">
      <t>エガオ</t>
    </rPh>
    <rPh sb="3" eb="6">
      <t>コウヒョウカイ</t>
    </rPh>
    <phoneticPr fontId="1"/>
  </si>
  <si>
    <t>市教研</t>
    <rPh sb="0" eb="3">
      <t>シキョウケン</t>
    </rPh>
    <phoneticPr fontId="1"/>
  </si>
  <si>
    <t>勤労感謝の日
参観日　観劇会</t>
    <rPh sb="7" eb="10">
      <t>サンカンビ</t>
    </rPh>
    <rPh sb="11" eb="14">
      <t>カンゲキカイ</t>
    </rPh>
    <phoneticPr fontId="1"/>
  </si>
  <si>
    <t xml:space="preserve"> </t>
    <phoneticPr fontId="1"/>
  </si>
  <si>
    <t>議会ロング
プール掃除</t>
    <rPh sb="9" eb="11">
      <t>ソウジ</t>
    </rPh>
    <phoneticPr fontId="1"/>
  </si>
  <si>
    <t>授業参観⑤・懇談会⑥</t>
    <rPh sb="6" eb="9">
      <t>コンダンカイ</t>
    </rPh>
    <phoneticPr fontId="1"/>
  </si>
  <si>
    <t>係会２</t>
    <phoneticPr fontId="1"/>
  </si>
  <si>
    <t xml:space="preserve">係会３
全校練習　
</t>
    <rPh sb="6" eb="8">
      <t>レンシュウ</t>
    </rPh>
    <phoneticPr fontId="1"/>
  </si>
  <si>
    <t>全校練習　事前研の日</t>
    <rPh sb="5" eb="8">
      <t>ジゼンケン</t>
    </rPh>
    <rPh sb="9" eb="10">
      <t>ヒ</t>
    </rPh>
    <phoneticPr fontId="1"/>
  </si>
  <si>
    <t>5年関合宿　
事前研の日</t>
    <rPh sb="1" eb="5">
      <t>ネンセキガッシュク</t>
    </rPh>
    <rPh sb="7" eb="10">
      <t>ジゼンケン</t>
    </rPh>
    <rPh sb="11" eb="12">
      <t>ヒ</t>
    </rPh>
    <phoneticPr fontId="1"/>
  </si>
  <si>
    <t xml:space="preserve">委員会５
</t>
    <phoneticPr fontId="1"/>
  </si>
  <si>
    <t xml:space="preserve">
委員会６</t>
    <rPh sb="1" eb="4">
      <t>イインカイ</t>
    </rPh>
    <phoneticPr fontId="1"/>
  </si>
  <si>
    <t xml:space="preserve">
委員会９</t>
    <rPh sb="1" eb="4">
      <t>イインカイ</t>
    </rPh>
    <phoneticPr fontId="1"/>
  </si>
  <si>
    <t xml:space="preserve">委員会１１
</t>
    <phoneticPr fontId="1"/>
  </si>
  <si>
    <t xml:space="preserve">
委員会１２</t>
    <phoneticPr fontId="1"/>
  </si>
  <si>
    <t>南朝　図書館祭り～7月5日</t>
    <rPh sb="0" eb="2">
      <t>ナンチョウ</t>
    </rPh>
    <rPh sb="3" eb="7">
      <t>トショカンマツ</t>
    </rPh>
    <rPh sb="10" eb="11">
      <t>ガツ</t>
    </rPh>
    <rPh sb="12" eb="13">
      <t>ニチ</t>
    </rPh>
    <phoneticPr fontId="1"/>
  </si>
  <si>
    <t>委員会３心電図検査(14年）</t>
    <rPh sb="0" eb="3">
      <t>イインカイ</t>
    </rPh>
    <phoneticPr fontId="1"/>
  </si>
  <si>
    <t>クラブ１</t>
    <phoneticPr fontId="1"/>
  </si>
  <si>
    <t xml:space="preserve">
クラブ２</t>
    <phoneticPr fontId="1"/>
  </si>
  <si>
    <t>クラブ３</t>
    <phoneticPr fontId="1"/>
  </si>
  <si>
    <t>クラブ４</t>
    <phoneticPr fontId="1"/>
  </si>
  <si>
    <t xml:space="preserve">委員会８
</t>
    <phoneticPr fontId="1"/>
  </si>
  <si>
    <t>委員会７</t>
    <rPh sb="0" eb="3">
      <t>イインカイ</t>
    </rPh>
    <phoneticPr fontId="1"/>
  </si>
  <si>
    <t xml:space="preserve">
クラブ５</t>
    <phoneticPr fontId="1"/>
  </si>
  <si>
    <t xml:space="preserve">
クラブ７</t>
    <phoneticPr fontId="1"/>
  </si>
  <si>
    <t xml:space="preserve">
クラブ８(見学）縦⑤</t>
    <rPh sb="6" eb="8">
      <t>ケンガク</t>
    </rPh>
    <phoneticPr fontId="1"/>
  </si>
  <si>
    <t>クラブ９(見学）縦⑤</t>
    <phoneticPr fontId="1"/>
  </si>
  <si>
    <t xml:space="preserve">
クラブ１０</t>
    <phoneticPr fontId="1"/>
  </si>
  <si>
    <r>
      <rPr>
        <sz val="10"/>
        <rFont val="ＭＳ 明朝"/>
        <family val="1"/>
        <charset val="128"/>
      </rPr>
      <t>読聞低中①</t>
    </r>
    <r>
      <rPr>
        <sz val="10"/>
        <color theme="4"/>
        <rFont val="ＭＳ 明朝"/>
        <family val="1"/>
        <charset val="128"/>
      </rPr>
      <t xml:space="preserve">エピペン・心肺蘇生研修 </t>
    </r>
    <rPh sb="0" eb="1">
      <t>ヨ</t>
    </rPh>
    <rPh sb="1" eb="2">
      <t>キ</t>
    </rPh>
    <rPh sb="2" eb="4">
      <t>テイチュウ</t>
    </rPh>
    <phoneticPr fontId="1"/>
  </si>
  <si>
    <t>読聞低中①　</t>
    <phoneticPr fontId="1"/>
  </si>
  <si>
    <t xml:space="preserve">読聞低中①　
</t>
    <phoneticPr fontId="1"/>
  </si>
  <si>
    <t>身体測定(56年）読聞低中①</t>
    <phoneticPr fontId="1"/>
  </si>
  <si>
    <t xml:space="preserve">
読聞低中①</t>
    <phoneticPr fontId="1"/>
  </si>
  <si>
    <t>読聞低中①</t>
  </si>
  <si>
    <t>読聞高①プール掃除予備</t>
    <rPh sb="0" eb="1">
      <t>ヨ</t>
    </rPh>
    <rPh sb="1" eb="2">
      <t>キ</t>
    </rPh>
    <rPh sb="2" eb="3">
      <t>コウ</t>
    </rPh>
    <rPh sb="7" eb="9">
      <t>ソウジ</t>
    </rPh>
    <rPh sb="9" eb="11">
      <t>ヨビ</t>
    </rPh>
    <phoneticPr fontId="1"/>
  </si>
  <si>
    <t>読聞高①市教研</t>
    <phoneticPr fontId="1"/>
  </si>
  <si>
    <t>読聞高①</t>
  </si>
  <si>
    <t>読聞高①</t>
    <phoneticPr fontId="1"/>
  </si>
  <si>
    <t>南朝身体測定(456年）
分団長指導(昼)</t>
    <rPh sb="13" eb="18">
      <t>ブンダンチョウシドウ</t>
    </rPh>
    <rPh sb="19" eb="20">
      <t>ヒル</t>
    </rPh>
    <phoneticPr fontId="1"/>
  </si>
  <si>
    <t>3・4年交通安全教室   議会ロング指導部会(678月提案)</t>
    <phoneticPr fontId="1"/>
  </si>
  <si>
    <t>スポーツテスト34年</t>
    <rPh sb="9" eb="10">
      <t>ネン</t>
    </rPh>
    <phoneticPr fontId="1"/>
  </si>
  <si>
    <t>スポーツテスト予備</t>
    <phoneticPr fontId="1"/>
  </si>
  <si>
    <t xml:space="preserve">全校集会縦⑤係会１
</t>
    <rPh sb="0" eb="4">
      <t>ゼンコウシュウカイ</t>
    </rPh>
    <rPh sb="4" eb="5">
      <t>タテ</t>
    </rPh>
    <phoneticPr fontId="1"/>
  </si>
  <si>
    <r>
      <rPr>
        <sz val="12"/>
        <rFont val="ＭＳ 明朝"/>
        <family val="1"/>
        <charset val="128"/>
      </rPr>
      <t>母の日</t>
    </r>
    <r>
      <rPr>
        <sz val="12"/>
        <color rgb="FFFF0000"/>
        <rFont val="ＭＳ 明朝"/>
        <family val="1"/>
        <charset val="128"/>
      </rPr>
      <t xml:space="preserve">
</t>
    </r>
    <rPh sb="0" eb="1">
      <t>ハハ</t>
    </rPh>
    <rPh sb="2" eb="3">
      <t>ヒ</t>
    </rPh>
    <phoneticPr fontId="1"/>
  </si>
  <si>
    <t>スポーツテスト56年　運営委員会</t>
    <rPh sb="9" eb="10">
      <t>ネン</t>
    </rPh>
    <phoneticPr fontId="1"/>
  </si>
  <si>
    <t>スポーツテスト準備</t>
    <phoneticPr fontId="1"/>
  </si>
  <si>
    <t>全国学調児童質問紙</t>
    <rPh sb="0" eb="2">
      <t>ゼンコク</t>
    </rPh>
    <rPh sb="2" eb="3">
      <t>ガク</t>
    </rPh>
    <rPh sb="3" eb="4">
      <t>チョウ</t>
    </rPh>
    <rPh sb="4" eb="6">
      <t>ジドウ</t>
    </rPh>
    <rPh sb="6" eb="9">
      <t>シツモンシ</t>
    </rPh>
    <phoneticPr fontId="1"/>
  </si>
  <si>
    <t xml:space="preserve">　
  </t>
    <phoneticPr fontId="1"/>
  </si>
  <si>
    <t>委員会２　検尿①</t>
    <phoneticPr fontId="1"/>
  </si>
  <si>
    <t>検尿予備</t>
    <phoneticPr fontId="1"/>
  </si>
  <si>
    <t xml:space="preserve">
内科健診(124）</t>
    <phoneticPr fontId="1"/>
  </si>
  <si>
    <r>
      <rPr>
        <sz val="12"/>
        <rFont val="ＭＳ 明朝"/>
        <family val="1"/>
        <charset val="128"/>
      </rPr>
      <t>クラブ６</t>
    </r>
    <r>
      <rPr>
        <sz val="12"/>
        <color rgb="FFFF000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6年わんぱく山解体</t>
    </r>
    <rPh sb="7" eb="8">
      <t>ネン</t>
    </rPh>
    <rPh sb="12" eb="15">
      <t>ヤマカイタイ</t>
    </rPh>
    <phoneticPr fontId="1"/>
  </si>
  <si>
    <t>ひびきあい集会⑤</t>
    <phoneticPr fontId="1"/>
  </si>
  <si>
    <t>委員会１０</t>
    <phoneticPr fontId="1"/>
  </si>
  <si>
    <t>科学･社会科作品展</t>
    <phoneticPr fontId="1"/>
  </si>
  <si>
    <t>○</t>
    <phoneticPr fontId="1"/>
  </si>
  <si>
    <r>
      <rPr>
        <sz val="12"/>
        <rFont val="ＭＳ 明朝"/>
        <family val="1"/>
        <charset val="128"/>
      </rPr>
      <t>全校集会縦⑤</t>
    </r>
    <r>
      <rPr>
        <sz val="12"/>
        <color rgb="FFFF0000"/>
        <rFont val="ＭＳ 明朝"/>
        <family val="1"/>
        <charset val="128"/>
      </rPr>
      <t>　</t>
    </r>
    <phoneticPr fontId="1"/>
  </si>
  <si>
    <t>命を守る訓練</t>
    <phoneticPr fontId="1"/>
  </si>
  <si>
    <t xml:space="preserve">命を守る訓練 </t>
    <phoneticPr fontId="1"/>
  </si>
  <si>
    <t>　
命を守る訓練</t>
    <phoneticPr fontId="1"/>
  </si>
  <si>
    <r>
      <rPr>
        <sz val="11"/>
        <rFont val="ＭＳ 明朝"/>
        <family val="1"/>
        <charset val="128"/>
      </rPr>
      <t>委員会１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全国学力調査(6年）</t>
    </r>
    <rPh sb="0" eb="1">
      <t>イ</t>
    </rPh>
    <phoneticPr fontId="1"/>
  </si>
  <si>
    <r>
      <rPr>
        <sz val="12"/>
        <rFont val="ＭＳ 明朝"/>
        <family val="1"/>
        <charset val="128"/>
      </rPr>
      <t>12年連れ去り防止教室③一年生を迎える会⑤</t>
    </r>
    <r>
      <rPr>
        <sz val="12"/>
        <color rgb="FFFF0000"/>
        <rFont val="ＭＳ 明朝"/>
        <family val="1"/>
        <charset val="128"/>
      </rPr>
      <t xml:space="preserve"> 　</t>
    </r>
    <r>
      <rPr>
        <sz val="12"/>
        <rFont val="ＭＳ 明朝"/>
        <family val="1"/>
        <charset val="128"/>
      </rPr>
      <t>検尿②</t>
    </r>
    <rPh sb="23" eb="26">
      <t>ケンニョウ2</t>
    </rPh>
    <phoneticPr fontId="1"/>
  </si>
  <si>
    <t>3・4年交通安全教室   議会ロング</t>
    <phoneticPr fontId="1"/>
  </si>
  <si>
    <t>スポーツテスト56年　</t>
    <rPh sb="9" eb="10">
      <t>ネン</t>
    </rPh>
    <phoneticPr fontId="1"/>
  </si>
  <si>
    <r>
      <rPr>
        <sz val="12"/>
        <rFont val="ＭＳ 明朝"/>
        <family val="1"/>
        <charset val="128"/>
      </rPr>
      <t>全校朝会①</t>
    </r>
    <r>
      <rPr>
        <sz val="12"/>
        <color rgb="FFFF0000"/>
        <rFont val="ＭＳ 明朝"/>
        <family val="1"/>
        <charset val="128"/>
      </rPr>
      <t xml:space="preserve">
</t>
    </r>
    <rPh sb="0" eb="4">
      <t>ゼンコウチョウカイ</t>
    </rPh>
    <phoneticPr fontId="1"/>
  </si>
  <si>
    <t xml:space="preserve">全校朝会①
</t>
    <rPh sb="0" eb="4">
      <t>ゼンコウチョウカイ</t>
    </rPh>
    <phoneticPr fontId="1"/>
  </si>
  <si>
    <t>クラブ８(見学）縦⑤</t>
    <rPh sb="5" eb="7">
      <t>ケンガク</t>
    </rPh>
    <phoneticPr fontId="1"/>
  </si>
  <si>
    <t>縦⑤</t>
    <rPh sb="0" eb="2">
      <t>タテ5</t>
    </rPh>
    <phoneticPr fontId="1"/>
  </si>
  <si>
    <t>歯科検診(支123年)
委員会４</t>
    <rPh sb="0" eb="4">
      <t>シカケンシン</t>
    </rPh>
    <rPh sb="5" eb="6">
      <t>シ</t>
    </rPh>
    <rPh sb="9" eb="10">
      <t>ネン</t>
    </rPh>
    <rPh sb="12" eb="15">
      <t>イインカイ</t>
    </rPh>
    <phoneticPr fontId="1"/>
  </si>
  <si>
    <t>身体測定(34年）
4年サントリー環境学習</t>
    <rPh sb="11" eb="12">
      <t>ネン</t>
    </rPh>
    <rPh sb="17" eb="21">
      <t>カンキョウガクシュウ</t>
    </rPh>
    <phoneticPr fontId="1"/>
  </si>
  <si>
    <t>内科検診(356年)</t>
    <rPh sb="0" eb="4">
      <t>ナイカケンシン</t>
    </rPh>
    <rPh sb="8" eb="9">
      <t>ネン</t>
    </rPh>
    <phoneticPr fontId="1"/>
  </si>
  <si>
    <t>学校保健安全委員会1330</t>
    <rPh sb="0" eb="9">
      <t>ガッコウホケンアンゼンイインカイ</t>
    </rPh>
    <phoneticPr fontId="1"/>
  </si>
  <si>
    <t xml:space="preserve">読聞低中①エピペン・心肺蘇生研修 </t>
    <rPh sb="0" eb="1">
      <t>ヨ</t>
    </rPh>
    <rPh sb="1" eb="2">
      <t>キ</t>
    </rPh>
    <rPh sb="2" eb="4">
      <t>テイチュウ</t>
    </rPh>
    <phoneticPr fontId="1"/>
  </si>
  <si>
    <t>委員会２　検尿①　ＮＲＴ検査</t>
    <phoneticPr fontId="1"/>
  </si>
  <si>
    <t>歯科検診(456年)</t>
    <rPh sb="0" eb="4">
      <t>シカケンシン</t>
    </rPh>
    <rPh sb="8" eb="9">
      <t>ネン</t>
    </rPh>
    <phoneticPr fontId="1"/>
  </si>
  <si>
    <t xml:space="preserve">
内科健診(支124）</t>
    <rPh sb="6" eb="7">
      <t>シ</t>
    </rPh>
    <phoneticPr fontId="1"/>
  </si>
  <si>
    <t>委員会５
5年ワークショップ</t>
    <rPh sb="6" eb="7">
      <t>ネン</t>
    </rPh>
    <phoneticPr fontId="1"/>
  </si>
  <si>
    <t>授業参観⑤・懇談会⑥　2年ワークショップ</t>
    <rPh sb="6" eb="9">
      <t>コンダンカイ</t>
    </rPh>
    <rPh sb="12" eb="13">
      <t>ネン</t>
    </rPh>
    <phoneticPr fontId="1"/>
  </si>
  <si>
    <r>
      <rPr>
        <sz val="12"/>
        <rFont val="ＭＳ 明朝"/>
        <family val="1"/>
        <charset val="128"/>
      </rPr>
      <t>クラブ６</t>
    </r>
    <r>
      <rPr>
        <sz val="12"/>
        <color rgb="FFFF000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6年わんぱく山解体　２年ワークショップ</t>
    </r>
    <rPh sb="7" eb="8">
      <t>ネン</t>
    </rPh>
    <rPh sb="12" eb="15">
      <t>ヤマカイタイ</t>
    </rPh>
    <rPh sb="17" eb="18">
      <t>ネン</t>
    </rPh>
    <phoneticPr fontId="1"/>
  </si>
  <si>
    <t>結団式⑤
委員会６</t>
    <rPh sb="0" eb="3">
      <t>ケツダンシキ</t>
    </rPh>
    <rPh sb="5" eb="8">
      <t>イインカイ</t>
    </rPh>
    <phoneticPr fontId="1"/>
  </si>
  <si>
    <t>図書館祭り～7月5日</t>
    <rPh sb="0" eb="4">
      <t>トショカンマツ</t>
    </rPh>
    <rPh sb="7" eb="8">
      <t>ガツ</t>
    </rPh>
    <rPh sb="9" eb="10">
      <t>ニチ</t>
    </rPh>
    <phoneticPr fontId="1"/>
  </si>
  <si>
    <t>前期始業式・入学式学年部会 分団長指導(放)</t>
    <rPh sb="20" eb="21">
      <t>ホウ</t>
    </rPh>
    <phoneticPr fontId="1"/>
  </si>
  <si>
    <t>午前3時間</t>
    <rPh sb="0" eb="2">
      <t>ゴゼン</t>
    </rPh>
    <rPh sb="3" eb="5">
      <t>ジカン</t>
    </rPh>
    <phoneticPr fontId="1"/>
  </si>
  <si>
    <t>身体測定(456年）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</si>
</sst>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theme="0"/>
      <name val="AR丸ゴシック体M"/>
      <family val="3"/>
      <charset val="128"/>
    </font>
    <font>
      <sz val="9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11"/>
      <name val="AR丸ゴシック体M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color theme="4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5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0" borderId="3" xfId="0" quotePrefix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14" fontId="0" fillId="0" borderId="0" xfId="0" applyNumberFormat="1"/>
    <xf numFmtId="176" fontId="0" fillId="0" borderId="0" xfId="0" applyNumberFormat="1"/>
    <xf numFmtId="176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0" fillId="4" borderId="0" xfId="0" applyFill="1"/>
    <xf numFmtId="0" fontId="12" fillId="4" borderId="0" xfId="0" applyFont="1" applyFill="1"/>
    <xf numFmtId="0" fontId="0" fillId="2" borderId="14" xfId="0" applyFill="1" applyBorder="1"/>
    <xf numFmtId="14" fontId="0" fillId="4" borderId="0" xfId="0" applyNumberFormat="1" applyFill="1"/>
    <xf numFmtId="0" fontId="0" fillId="5" borderId="18" xfId="0" applyFill="1" applyBorder="1" applyAlignment="1">
      <alignment horizontal="center"/>
    </xf>
    <xf numFmtId="0" fontId="13" fillId="0" borderId="0" xfId="0" applyNumberFormat="1" applyFont="1" applyFill="1" applyAlignment="1">
      <alignment horizontal="left" vertical="top"/>
    </xf>
    <xf numFmtId="176" fontId="4" fillId="6" borderId="9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176" fontId="15" fillId="6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  <xf numFmtId="0" fontId="18" fillId="5" borderId="0" xfId="0" applyFont="1" applyFill="1"/>
    <xf numFmtId="0" fontId="14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 vertical="top"/>
    </xf>
    <xf numFmtId="176" fontId="19" fillId="5" borderId="9" xfId="0" applyNumberFormat="1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176" fontId="18" fillId="5" borderId="0" xfId="0" applyNumberFormat="1" applyFont="1" applyFill="1"/>
    <xf numFmtId="176" fontId="19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left" vertical="top" wrapText="1"/>
    </xf>
    <xf numFmtId="176" fontId="23" fillId="5" borderId="9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top" wrapText="1"/>
    </xf>
    <xf numFmtId="176" fontId="19" fillId="5" borderId="3" xfId="0" applyNumberFormat="1" applyFont="1" applyFill="1" applyBorder="1" applyAlignment="1">
      <alignment horizontal="center" vertical="center"/>
    </xf>
    <xf numFmtId="0" fontId="21" fillId="5" borderId="3" xfId="0" quotePrefix="1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center" vertical="top"/>
    </xf>
    <xf numFmtId="0" fontId="19" fillId="5" borderId="2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top"/>
    </xf>
    <xf numFmtId="0" fontId="20" fillId="5" borderId="7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top"/>
    </xf>
    <xf numFmtId="0" fontId="20" fillId="5" borderId="8" xfId="0" applyFont="1" applyFill="1" applyBorder="1" applyAlignment="1">
      <alignment horizontal="left" vertical="top"/>
    </xf>
    <xf numFmtId="0" fontId="20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20" fillId="5" borderId="28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/>
    </xf>
    <xf numFmtId="49" fontId="8" fillId="5" borderId="19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76" fontId="15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0" xfId="0" applyFont="1" applyFill="1"/>
    <xf numFmtId="0" fontId="8" fillId="5" borderId="20" xfId="0" applyFont="1" applyFill="1" applyBorder="1" applyAlignment="1">
      <alignment vertical="center"/>
    </xf>
    <xf numFmtId="0" fontId="4" fillId="5" borderId="2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distributed" vertical="center" justifyLastLine="1"/>
    </xf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56" fontId="3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14" fontId="0" fillId="5" borderId="0" xfId="0" applyNumberFormat="1" applyFont="1" applyFill="1"/>
    <xf numFmtId="0" fontId="17" fillId="5" borderId="0" xfId="0" applyNumberFormat="1" applyFont="1" applyFill="1" applyAlignment="1">
      <alignment horizontal="left" vertical="top"/>
    </xf>
    <xf numFmtId="0" fontId="6" fillId="5" borderId="0" xfId="0" applyFont="1" applyFill="1" applyBorder="1" applyAlignment="1">
      <alignment horizontal="center" vertical="center"/>
    </xf>
    <xf numFmtId="14" fontId="5" fillId="5" borderId="0" xfId="0" applyNumberFormat="1" applyFont="1" applyFill="1" applyAlignment="1">
      <alignment horizontal="right" vertical="top"/>
    </xf>
    <xf numFmtId="0" fontId="3" fillId="8" borderId="9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76" fontId="4" fillId="8" borderId="9" xfId="0" applyNumberFormat="1" applyFont="1" applyFill="1" applyBorder="1" applyAlignment="1">
      <alignment horizontal="center" vertical="center"/>
    </xf>
    <xf numFmtId="176" fontId="19" fillId="8" borderId="9" xfId="0" applyNumberFormat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left" vertical="top" wrapText="1"/>
    </xf>
    <xf numFmtId="0" fontId="21" fillId="8" borderId="17" xfId="0" applyFont="1" applyFill="1" applyBorder="1" applyAlignment="1">
      <alignment horizontal="left" vertical="top" wrapText="1"/>
    </xf>
    <xf numFmtId="0" fontId="21" fillId="8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19" fillId="8" borderId="2" xfId="0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center" vertical="center"/>
    </xf>
    <xf numFmtId="176" fontId="4" fillId="8" borderId="2" xfId="0" applyNumberFormat="1" applyFont="1" applyFill="1" applyBorder="1" applyAlignment="1">
      <alignment horizontal="center" vertical="center"/>
    </xf>
    <xf numFmtId="176" fontId="19" fillId="8" borderId="2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left" vertical="top" wrapText="1"/>
    </xf>
    <xf numFmtId="0" fontId="21" fillId="8" borderId="9" xfId="0" applyFont="1" applyFill="1" applyBorder="1" applyAlignment="1">
      <alignment horizontal="left" vertical="top" wrapText="1"/>
    </xf>
    <xf numFmtId="0" fontId="20" fillId="8" borderId="2" xfId="0" applyFont="1" applyFill="1" applyBorder="1" applyAlignment="1">
      <alignment horizontal="left" vertical="top" wrapText="1"/>
    </xf>
    <xf numFmtId="49" fontId="3" fillId="8" borderId="13" xfId="0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left" vertical="top" wrapText="1"/>
    </xf>
    <xf numFmtId="0" fontId="6" fillId="8" borderId="9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top" wrapText="1"/>
    </xf>
    <xf numFmtId="0" fontId="19" fillId="5" borderId="2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distributed" vertical="center" justifyLastLine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quotePrefix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top" wrapText="1"/>
    </xf>
    <xf numFmtId="0" fontId="20" fillId="5" borderId="8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left" vertical="top" wrapText="1"/>
    </xf>
    <xf numFmtId="0" fontId="19" fillId="5" borderId="16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8CE43C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fsv01\&#21335;&#24119;&#23376;&#23567;&#23398;&#26657;\_000R5%20&#26657;&#21209;&#38306;&#20418;&#25991;&#26360;\01%20&#26657;&#21209;&#20998;&#25484;\02&#12288;&#25945;&#21209;\001&#12288;&#24180;&#38291;&#35336;&#30011;\R5%20%20&#26376;&#34892;&#201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00R4%20&#26657;&#21209;&#38306;&#20418;&#25991;&#26360;/01%20&#26657;&#21209;&#20998;&#25484;/02&#12288;&#25945;&#21209;/001&#12288;&#24180;&#38291;&#35336;&#30011;/R4%20%20&#26376;&#34892;&#201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"/>
      <sheetName val="月行事予定"/>
      <sheetName val="月行事(仮打ち込み）"/>
      <sheetName val="月行事予定仮(打ち込み用）"/>
    </sheetNames>
    <sheetDataSet>
      <sheetData sheetId="0">
        <row r="3">
          <cell r="B3" t="str">
            <v>令和5年度</v>
          </cell>
        </row>
      </sheetData>
      <sheetData sheetId="1">
        <row r="6">
          <cell r="B6" t="str">
            <v>A0401</v>
          </cell>
          <cell r="C6">
            <v>4</v>
          </cell>
          <cell r="D6" t="str">
            <v>04</v>
          </cell>
          <cell r="E6" t="str">
            <v>A04</v>
          </cell>
          <cell r="F6">
            <v>1</v>
          </cell>
          <cell r="G6" t="str">
            <v>01</v>
          </cell>
          <cell r="H6" t="str">
            <v/>
          </cell>
        </row>
        <row r="7">
          <cell r="B7" t="str">
            <v>A0402</v>
          </cell>
          <cell r="C7">
            <v>4</v>
          </cell>
          <cell r="D7" t="str">
            <v>04</v>
          </cell>
          <cell r="E7" t="str">
            <v>A04</v>
          </cell>
          <cell r="F7">
            <v>2</v>
          </cell>
          <cell r="G7" t="str">
            <v>02</v>
          </cell>
          <cell r="H7" t="str">
            <v/>
          </cell>
        </row>
        <row r="8">
          <cell r="B8" t="str">
            <v>A0403</v>
          </cell>
          <cell r="C8">
            <v>4</v>
          </cell>
          <cell r="D8" t="str">
            <v>04</v>
          </cell>
          <cell r="E8" t="str">
            <v>A04</v>
          </cell>
          <cell r="F8">
            <v>3</v>
          </cell>
          <cell r="G8" t="str">
            <v>03</v>
          </cell>
          <cell r="H8" t="str">
            <v>職員会　学年会　歓迎会　
指導部会　日直業務研修◇新規採用職員研修会辞令交付式</v>
          </cell>
        </row>
        <row r="9">
          <cell r="B9" t="str">
            <v>A0404</v>
          </cell>
          <cell r="C9">
            <v>4</v>
          </cell>
          <cell r="D9" t="str">
            <v>04</v>
          </cell>
          <cell r="E9" t="str">
            <v>A04</v>
          </cell>
          <cell r="F9">
            <v>4</v>
          </cell>
          <cell r="G9" t="str">
            <v>04</v>
          </cell>
          <cell r="H9" t="str">
            <v>指導部会　学年会　徴収金委員会
補助教材審査委員会　運営委員会◇小中校長会代表者会
学校司書研修会 橋本可児市立図書館1400</v>
          </cell>
        </row>
        <row r="10">
          <cell r="B10" t="str">
            <v>A0405</v>
          </cell>
          <cell r="C10">
            <v>4</v>
          </cell>
          <cell r="D10" t="str">
            <v>04</v>
          </cell>
          <cell r="E10" t="str">
            <v>A04</v>
          </cell>
          <cell r="F10">
            <v>5</v>
          </cell>
          <cell r="G10" t="str">
            <v>05</v>
          </cell>
          <cell r="H10" t="str">
            <v>職員会　学年会　ほぼ20代研通訳サポーター研修会 市役所1530</v>
          </cell>
        </row>
        <row r="11">
          <cell r="B11" t="str">
            <v>A0406</v>
          </cell>
          <cell r="C11">
            <v>4</v>
          </cell>
          <cell r="D11" t="str">
            <v>04</v>
          </cell>
          <cell r="E11" t="str">
            <v>A04</v>
          </cell>
          <cell r="F11">
            <v>6</v>
          </cell>
          <cell r="G11" t="str">
            <v>06</v>
          </cell>
          <cell r="H11" t="str">
            <v>入学式準備入学式準備　学年会給食物資選定委員会①
事務職員研修会　牧ヶ野1400研究所教科・領域等主担当主事会◇地区小中校長会役員会①</v>
          </cell>
        </row>
        <row r="12">
          <cell r="B12" t="str">
            <v>A0407</v>
          </cell>
          <cell r="C12">
            <v>4</v>
          </cell>
          <cell r="D12" t="str">
            <v>04</v>
          </cell>
          <cell r="E12" t="str">
            <v>A04</v>
          </cell>
          <cell r="F12">
            <v>7</v>
          </cell>
          <cell r="G12" t="str">
            <v>07</v>
          </cell>
          <cell r="H12" t="str">
            <v>前期始業式・入学式職員写真
校外学習検討委員会</v>
          </cell>
        </row>
        <row r="13">
          <cell r="B13" t="str">
            <v>A0408</v>
          </cell>
          <cell r="C13">
            <v>4</v>
          </cell>
          <cell r="D13" t="str">
            <v>04</v>
          </cell>
          <cell r="E13" t="str">
            <v>A04</v>
          </cell>
          <cell r="F13">
            <v>8</v>
          </cell>
          <cell r="G13" t="str">
            <v>08</v>
          </cell>
          <cell r="H13" t="str">
            <v/>
          </cell>
        </row>
        <row r="14">
          <cell r="B14" t="str">
            <v>A0409</v>
          </cell>
          <cell r="C14">
            <v>4</v>
          </cell>
          <cell r="D14" t="str">
            <v>04</v>
          </cell>
          <cell r="E14" t="str">
            <v>A04</v>
          </cell>
          <cell r="F14">
            <v>9</v>
          </cell>
          <cell r="G14" t="str">
            <v>09</v>
          </cell>
          <cell r="H14" t="str">
            <v/>
          </cell>
        </row>
        <row r="15">
          <cell r="B15" t="str">
            <v>A0410</v>
          </cell>
          <cell r="C15">
            <v>4</v>
          </cell>
          <cell r="D15" t="str">
            <v>04</v>
          </cell>
          <cell r="E15" t="str">
            <v>A04</v>
          </cell>
          <cell r="F15">
            <v>10</v>
          </cell>
          <cell r="G15">
            <v>10</v>
          </cell>
          <cell r="H15" t="str">
            <v>打合せ　学年部会 通学路点検初長連【紙面】・初指連①佐光谷貝
◇地区小中校長会理事会①
◇地区中学校長会代表者会①</v>
          </cell>
        </row>
        <row r="16">
          <cell r="B16" t="str">
            <v>A0411</v>
          </cell>
          <cell r="C16">
            <v>4</v>
          </cell>
          <cell r="D16" t="str">
            <v>04</v>
          </cell>
          <cell r="E16" t="str">
            <v>A04</v>
          </cell>
          <cell r="F16">
            <v>11</v>
          </cell>
          <cell r="G16">
            <v>11</v>
          </cell>
          <cell r="H16" t="str">
            <v xml:space="preserve">分団会(青空）南朝　身体測定(456年）◆小中校長会研修会 総合会館900
</v>
          </cell>
        </row>
        <row r="17">
          <cell r="B17" t="str">
            <v>A0412</v>
          </cell>
          <cell r="C17">
            <v>4</v>
          </cell>
          <cell r="D17" t="str">
            <v>04</v>
          </cell>
          <cell r="E17" t="str">
            <v>A04</v>
          </cell>
          <cell r="F17">
            <v>12</v>
          </cell>
          <cell r="G17">
            <v>12</v>
          </cell>
          <cell r="H17" t="str">
            <v>朝読書　ロング
身体測定(支123年）小中教頭会① 原田1400総合会館
養護教諭事務説明会 西久保1500可児市役所</v>
          </cell>
        </row>
        <row r="18">
          <cell r="B18" t="str">
            <v>A0413</v>
          </cell>
          <cell r="C18">
            <v>4</v>
          </cell>
          <cell r="D18" t="str">
            <v>04</v>
          </cell>
          <cell r="E18" t="str">
            <v>A04</v>
          </cell>
          <cell r="F18">
            <v>13</v>
          </cell>
          <cell r="G18">
            <v>13</v>
          </cell>
          <cell r="H18" t="str">
            <v>もくT　英語教育担当者会①（幼小中)　西尾総合会館1530
給食主任会①・献立作成委員会① 佐々木WEB1530</v>
          </cell>
        </row>
        <row r="19">
          <cell r="B19" t="str">
            <v>A0414</v>
          </cell>
          <cell r="C19">
            <v>4</v>
          </cell>
          <cell r="D19" t="str">
            <v>04</v>
          </cell>
          <cell r="E19" t="str">
            <v>A04</v>
          </cell>
          <cell r="F19">
            <v>14</v>
          </cell>
          <cell r="G19">
            <v>14</v>
          </cell>
          <cell r="H19" t="str">
            <v xml:space="preserve">E.T
ＮＲＴ検査教研部長会 日比野
</v>
          </cell>
        </row>
        <row r="20">
          <cell r="B20" t="str">
            <v>A0415</v>
          </cell>
          <cell r="C20">
            <v>4</v>
          </cell>
          <cell r="D20" t="str">
            <v>04</v>
          </cell>
          <cell r="E20" t="str">
            <v>A04</v>
          </cell>
          <cell r="F20">
            <v>15</v>
          </cell>
          <cell r="G20">
            <v>15</v>
          </cell>
          <cell r="H20" t="str">
            <v/>
          </cell>
        </row>
        <row r="21">
          <cell r="B21" t="str">
            <v>A0416</v>
          </cell>
          <cell r="C21">
            <v>4</v>
          </cell>
          <cell r="D21" t="str">
            <v>04</v>
          </cell>
          <cell r="E21" t="str">
            <v>A04</v>
          </cell>
          <cell r="F21">
            <v>16</v>
          </cell>
          <cell r="G21">
            <v>16</v>
          </cell>
          <cell r="H21" t="str">
            <v/>
          </cell>
        </row>
        <row r="22">
          <cell r="B22" t="str">
            <v>A0417</v>
          </cell>
          <cell r="C22">
            <v>4</v>
          </cell>
          <cell r="D22" t="str">
            <v>04</v>
          </cell>
          <cell r="E22" t="str">
            <v>A04</v>
          </cell>
          <cell r="F22">
            <v>17</v>
          </cell>
          <cell r="G22">
            <v>17</v>
          </cell>
          <cell r="H22" t="str">
            <v>聴力検査(1，2年5-1）打合せ打合せ</v>
          </cell>
        </row>
        <row r="23">
          <cell r="B23" t="str">
            <v>A0418</v>
          </cell>
          <cell r="C23">
            <v>4</v>
          </cell>
          <cell r="D23" t="str">
            <v>04</v>
          </cell>
          <cell r="E23" t="str">
            <v>A04</v>
          </cell>
          <cell r="F23">
            <v>18</v>
          </cell>
          <cell r="G23">
            <v>18</v>
          </cell>
          <cell r="H23" t="str">
            <v xml:space="preserve">全国学力調査(6年）①～③
聴力検査(3年5-2支）SC
教育センター講座申し込み締め切り可児学校保健会保健主事会①（市郡）三枝紙面開催
◇地区小中校長会評議員会①堀田900～1100QWEB
</v>
          </cell>
        </row>
        <row r="24">
          <cell r="B24" t="str">
            <v>A0419</v>
          </cell>
          <cell r="C24">
            <v>4</v>
          </cell>
          <cell r="D24" t="str">
            <v>04</v>
          </cell>
          <cell r="E24" t="str">
            <v>A04</v>
          </cell>
          <cell r="F24">
            <v>19</v>
          </cell>
          <cell r="G24">
            <v>19</v>
          </cell>
          <cell r="H24" t="str">
            <v>朝読書　ロングSSW派遣事業1000～1545</v>
          </cell>
        </row>
        <row r="25">
          <cell r="B25" t="str">
            <v>A0420</v>
          </cell>
          <cell r="C25">
            <v>4</v>
          </cell>
          <cell r="D25" t="str">
            <v>04</v>
          </cell>
          <cell r="E25" t="str">
            <v>A04</v>
          </cell>
          <cell r="F25">
            <v>20</v>
          </cell>
          <cell r="G25">
            <v>20</v>
          </cell>
          <cell r="H25" t="str">
            <v>もくT　歯科検診(4～6年支）委員会教務主任会①学力向上推進会議 佐光1400総合会館
学校運営支援室会議① 牧ヶ野1400市役所</v>
          </cell>
        </row>
        <row r="26">
          <cell r="B26" t="str">
            <v>A0421</v>
          </cell>
          <cell r="C26">
            <v>4</v>
          </cell>
          <cell r="D26" t="str">
            <v>04</v>
          </cell>
          <cell r="E26" t="str">
            <v>A04</v>
          </cell>
          <cell r="F26">
            <v>21</v>
          </cell>
          <cell r="G26">
            <v>21</v>
          </cell>
          <cell r="H26" t="str">
            <v xml:space="preserve">E.T
②通級教室開級式
図書室貸出開始生徒指導主事会 大澤1530総合会館第１回学力向上推進会議　佐光WEB1500
</v>
          </cell>
        </row>
        <row r="27">
          <cell r="B27" t="str">
            <v>A0422</v>
          </cell>
          <cell r="C27">
            <v>4</v>
          </cell>
          <cell r="D27" t="str">
            <v>04</v>
          </cell>
          <cell r="E27" t="str">
            <v>A04</v>
          </cell>
          <cell r="F27">
            <v>22</v>
          </cell>
          <cell r="G27">
            <v>22</v>
          </cell>
          <cell r="H27" t="str">
            <v/>
          </cell>
        </row>
        <row r="28">
          <cell r="B28" t="str">
            <v>A0423</v>
          </cell>
          <cell r="C28">
            <v>4</v>
          </cell>
          <cell r="D28" t="str">
            <v>04</v>
          </cell>
          <cell r="E28" t="str">
            <v>A04</v>
          </cell>
          <cell r="F28">
            <v>23</v>
          </cell>
          <cell r="G28">
            <v>23</v>
          </cell>
          <cell r="H28" t="str">
            <v/>
          </cell>
        </row>
        <row r="29">
          <cell r="B29" t="str">
            <v>A0424</v>
          </cell>
          <cell r="C29">
            <v>4</v>
          </cell>
          <cell r="D29" t="str">
            <v>04</v>
          </cell>
          <cell r="E29" t="str">
            <v>A04</v>
          </cell>
          <cell r="F29">
            <v>24</v>
          </cell>
          <cell r="G29">
            <v>24</v>
          </cell>
          <cell r="H29" t="str">
            <v>プール掃除打合せ 高圧洗浄機借り～25日</v>
          </cell>
        </row>
        <row r="30">
          <cell r="B30" t="str">
            <v>A0425</v>
          </cell>
          <cell r="C30">
            <v>4</v>
          </cell>
          <cell r="D30" t="str">
            <v>04</v>
          </cell>
          <cell r="E30" t="str">
            <v>A04</v>
          </cell>
          <cell r="F30">
            <v>25</v>
          </cell>
          <cell r="G30">
            <v>25</v>
          </cell>
          <cell r="H30" t="str">
            <v>SC定例ケース会議市初任研① 宇野1345広陵中図書館新任指導教諭研（小中義）①佐光1320WEB
生活科主事会①</v>
          </cell>
        </row>
        <row r="31">
          <cell r="B31" t="str">
            <v>A0426</v>
          </cell>
          <cell r="C31">
            <v>4</v>
          </cell>
          <cell r="D31" t="str">
            <v>04</v>
          </cell>
          <cell r="E31" t="str">
            <v>A04</v>
          </cell>
          <cell r="F31">
            <v>26</v>
          </cell>
          <cell r="G31">
            <v>26</v>
          </cell>
          <cell r="H31" t="str">
            <v>朝読書　ロング(縦)
検尿①　特支育成会役員会①特支連携協議会①　三枝1530総合会館いじめ未然防止・不登校等児童生徒支援アドバイザー連携協議会①
スクールカウンセラー等連絡協議会① 西久保1400可茂総合庁舎</v>
          </cell>
        </row>
        <row r="32">
          <cell r="B32" t="str">
            <v>A0427</v>
          </cell>
          <cell r="C32">
            <v>4</v>
          </cell>
          <cell r="D32" t="str">
            <v>04</v>
          </cell>
          <cell r="E32" t="str">
            <v>A04</v>
          </cell>
          <cell r="F32">
            <v>27</v>
          </cell>
          <cell r="G32">
            <v>27</v>
          </cell>
          <cell r="H32" t="str">
            <v>もくT　 5年生心と体のワークショップ　委員会　縦⑤国際教室担当者会① 原田1400ばら教室</v>
          </cell>
        </row>
        <row r="33">
          <cell r="B33" t="str">
            <v>A0428</v>
          </cell>
          <cell r="C33">
            <v>4</v>
          </cell>
          <cell r="D33" t="str">
            <v>04</v>
          </cell>
          <cell r="E33" t="str">
            <v>A04</v>
          </cell>
          <cell r="F33">
            <v>28</v>
          </cell>
          <cell r="G33">
            <v>28</v>
          </cell>
          <cell r="H33" t="str">
            <v>E.T 授業参観・懇談会
ALTスクールカウンセラー協議会　西久保1400福祉センター</v>
          </cell>
        </row>
        <row r="34">
          <cell r="B34" t="str">
            <v>A0429</v>
          </cell>
          <cell r="C34">
            <v>4</v>
          </cell>
          <cell r="D34" t="str">
            <v>04</v>
          </cell>
          <cell r="E34" t="str">
            <v>A04</v>
          </cell>
          <cell r="F34">
            <v>29</v>
          </cell>
          <cell r="G34">
            <v>29</v>
          </cell>
          <cell r="H34" t="str">
            <v xml:space="preserve">昭和の日
</v>
          </cell>
        </row>
        <row r="35">
          <cell r="B35" t="str">
            <v>A0430</v>
          </cell>
          <cell r="C35">
            <v>4</v>
          </cell>
          <cell r="D35" t="str">
            <v>04</v>
          </cell>
          <cell r="E35" t="str">
            <v>A04</v>
          </cell>
          <cell r="F35">
            <v>30</v>
          </cell>
          <cell r="G35">
            <v>30</v>
          </cell>
          <cell r="H35" t="str">
            <v/>
          </cell>
        </row>
        <row r="36">
          <cell r="B36" t="str">
            <v>A0501</v>
          </cell>
          <cell r="C36">
            <v>5</v>
          </cell>
          <cell r="D36" t="str">
            <v>05</v>
          </cell>
          <cell r="E36" t="str">
            <v>A05</v>
          </cell>
          <cell r="F36">
            <v>1</v>
          </cell>
          <cell r="G36" t="str">
            <v>01</v>
          </cell>
          <cell r="H36" t="str">
            <v>ALT打合せ</v>
          </cell>
        </row>
        <row r="37">
          <cell r="B37" t="str">
            <v>A0502</v>
          </cell>
          <cell r="C37">
            <v>5</v>
          </cell>
          <cell r="D37" t="str">
            <v>05</v>
          </cell>
          <cell r="E37" t="str">
            <v>A05</v>
          </cell>
          <cell r="F37">
            <v>2</v>
          </cell>
          <cell r="G37" t="str">
            <v>02</v>
          </cell>
          <cell r="H37" t="str">
            <v>命を守る訓練②教研分科会・養護教諭部会管理研</v>
          </cell>
        </row>
        <row r="38">
          <cell r="B38" t="str">
            <v>A0503</v>
          </cell>
          <cell r="C38">
            <v>5</v>
          </cell>
          <cell r="D38" t="str">
            <v>05</v>
          </cell>
          <cell r="E38" t="str">
            <v>A05</v>
          </cell>
          <cell r="F38">
            <v>3</v>
          </cell>
          <cell r="G38" t="str">
            <v>03</v>
          </cell>
          <cell r="H38" t="str">
            <v>憲法記念日憲法記念日</v>
          </cell>
        </row>
        <row r="39">
          <cell r="B39" t="str">
            <v>A0504</v>
          </cell>
          <cell r="C39">
            <v>5</v>
          </cell>
          <cell r="D39" t="str">
            <v>05</v>
          </cell>
          <cell r="E39" t="str">
            <v>A05</v>
          </cell>
          <cell r="F39">
            <v>4</v>
          </cell>
          <cell r="G39" t="str">
            <v>04</v>
          </cell>
          <cell r="H39" t="str">
            <v>みどりの日みどりの日</v>
          </cell>
        </row>
        <row r="40">
          <cell r="B40" t="str">
            <v>A0505</v>
          </cell>
          <cell r="C40">
            <v>5</v>
          </cell>
          <cell r="D40" t="str">
            <v>05</v>
          </cell>
          <cell r="E40" t="str">
            <v>A05</v>
          </cell>
          <cell r="F40">
            <v>5</v>
          </cell>
          <cell r="G40" t="str">
            <v>05</v>
          </cell>
          <cell r="H40" t="str">
            <v>こどもの日こどもの日</v>
          </cell>
        </row>
        <row r="41">
          <cell r="B41" t="str">
            <v>A0506</v>
          </cell>
          <cell r="C41">
            <v>5</v>
          </cell>
          <cell r="D41" t="str">
            <v>05</v>
          </cell>
          <cell r="E41" t="str">
            <v>A05</v>
          </cell>
          <cell r="F41">
            <v>6</v>
          </cell>
          <cell r="G41" t="str">
            <v>06</v>
          </cell>
          <cell r="H41" t="str">
            <v/>
          </cell>
        </row>
        <row r="42">
          <cell r="B42" t="str">
            <v>A0507</v>
          </cell>
          <cell r="C42">
            <v>5</v>
          </cell>
          <cell r="D42" t="str">
            <v>05</v>
          </cell>
          <cell r="E42" t="str">
            <v>A05</v>
          </cell>
          <cell r="F42">
            <v>7</v>
          </cell>
          <cell r="G42" t="str">
            <v>07</v>
          </cell>
          <cell r="H42" t="str">
            <v/>
          </cell>
        </row>
        <row r="43">
          <cell r="B43" t="str">
            <v>A0508</v>
          </cell>
          <cell r="C43">
            <v>5</v>
          </cell>
          <cell r="D43" t="str">
            <v>05</v>
          </cell>
          <cell r="E43" t="str">
            <v>A05</v>
          </cell>
          <cell r="F43">
            <v>8</v>
          </cell>
          <cell r="G43" t="str">
            <v>08</v>
          </cell>
          <cell r="H43" t="str">
            <v>自主学習取り組んでみよう週間～12日
エピペン・心肺蘇生研修◆小中校長会② 堀田1330総合会館</v>
          </cell>
        </row>
        <row r="44">
          <cell r="B44" t="str">
            <v>A0509</v>
          </cell>
          <cell r="C44">
            <v>5</v>
          </cell>
          <cell r="D44" t="str">
            <v>05</v>
          </cell>
          <cell r="E44" t="str">
            <v>A05</v>
          </cell>
          <cell r="F44">
            <v>9</v>
          </cell>
          <cell r="G44" t="str">
            <v>09</v>
          </cell>
          <cell r="H44" t="str">
            <v xml:space="preserve">3・4年交通安全教室 　SC指導部会 打合せ 図書館協議会　堀田1330可児市図書館
 初任研（小中義）
</v>
          </cell>
        </row>
        <row r="45">
          <cell r="B45" t="str">
            <v>A0510</v>
          </cell>
          <cell r="C45">
            <v>5</v>
          </cell>
          <cell r="D45" t="str">
            <v>05</v>
          </cell>
          <cell r="E45" t="str">
            <v>A05</v>
          </cell>
          <cell r="F45">
            <v>10</v>
          </cell>
          <cell r="G45">
            <v>10</v>
          </cell>
          <cell r="H45" t="str">
            <v xml:space="preserve">朝読書(読み聞かせ)　ロング(議)　1年生栄養指導③小中教頭会②　原田1400総合会館
</v>
          </cell>
        </row>
        <row r="46">
          <cell r="B46" t="str">
            <v>A0511</v>
          </cell>
          <cell r="C46">
            <v>5</v>
          </cell>
          <cell r="D46" t="str">
            <v>05</v>
          </cell>
          <cell r="E46" t="str">
            <v>A05</v>
          </cell>
          <cell r="F46">
            <v>11</v>
          </cell>
          <cell r="G46">
            <v>11</v>
          </cell>
          <cell r="H46" t="str">
            <v xml:space="preserve">もくT  委員会　歯科検診(1～3支)検尿②可児学校保健会理事会①（市郡）
市教研事務職員部会　牧ヶ野1400市役所小中 6年目研修　竹田1310WEB
</v>
          </cell>
        </row>
        <row r="47">
          <cell r="B47" t="str">
            <v>A0512</v>
          </cell>
          <cell r="C47">
            <v>5</v>
          </cell>
          <cell r="D47" t="str">
            <v>05</v>
          </cell>
          <cell r="E47" t="str">
            <v>A05</v>
          </cell>
          <cell r="F47">
            <v>12</v>
          </cell>
          <cell r="G47">
            <v>12</v>
          </cell>
          <cell r="H47" t="str">
            <v xml:space="preserve">E.T 12年連れ去り防止教室③教務主任会②　佐光1400総合会館 
通級担当者会①　河原菊田1530総合会館
家庭教育学級リーダー研修会①　原田1400WEB
</v>
          </cell>
        </row>
        <row r="48">
          <cell r="B48" t="str">
            <v>A0513</v>
          </cell>
          <cell r="C48">
            <v>5</v>
          </cell>
          <cell r="D48" t="str">
            <v>05</v>
          </cell>
          <cell r="E48" t="str">
            <v>A05</v>
          </cell>
          <cell r="F48">
            <v>13</v>
          </cell>
          <cell r="G48">
            <v>13</v>
          </cell>
          <cell r="H48" t="str">
            <v/>
          </cell>
        </row>
        <row r="49">
          <cell r="B49" t="str">
            <v>A0514</v>
          </cell>
          <cell r="C49">
            <v>5</v>
          </cell>
          <cell r="D49" t="str">
            <v>05</v>
          </cell>
          <cell r="E49" t="str">
            <v>A05</v>
          </cell>
          <cell r="F49">
            <v>14</v>
          </cell>
          <cell r="G49">
            <v>14</v>
          </cell>
          <cell r="H49" t="str">
            <v>花いっぱい運動</v>
          </cell>
        </row>
        <row r="50">
          <cell r="B50" t="str">
            <v>A0515</v>
          </cell>
          <cell r="C50">
            <v>5</v>
          </cell>
          <cell r="D50" t="str">
            <v>05</v>
          </cell>
          <cell r="E50" t="str">
            <v>A05</v>
          </cell>
          <cell r="F50">
            <v>15</v>
          </cell>
          <cell r="G50">
            <v>15</v>
          </cell>
          <cell r="H50" t="str">
            <v xml:space="preserve">スポーツテスト準備運営委員会小中 6年目研修　竹田1310WEB
</v>
          </cell>
        </row>
        <row r="51">
          <cell r="B51" t="str">
            <v>A0516</v>
          </cell>
          <cell r="C51">
            <v>5</v>
          </cell>
          <cell r="D51" t="str">
            <v>05</v>
          </cell>
          <cell r="E51" t="str">
            <v>A05</v>
          </cell>
          <cell r="F51">
            <v>16</v>
          </cell>
          <cell r="G51">
            <v>16</v>
          </cell>
          <cell r="H51" t="str">
            <v xml:space="preserve">南朝　スポーツテスト56年　心電図検査(14年）心電図900～1100
支援チェック表研修会(希望者)1520人権教育推進委員会　佐々木1530総合会館地区小中校長会研修総会　堀田1345WEB
初任者研修・講師研修①（中）
</v>
          </cell>
        </row>
        <row r="52">
          <cell r="B52" t="str">
            <v>A0517</v>
          </cell>
          <cell r="C52">
            <v>5</v>
          </cell>
          <cell r="D52" t="str">
            <v>05</v>
          </cell>
          <cell r="E52" t="str">
            <v>A05</v>
          </cell>
          <cell r="F52">
            <v>17</v>
          </cell>
          <cell r="G52">
            <v>17</v>
          </cell>
          <cell r="H52" t="str">
            <v xml:space="preserve">朝読書　ロング　スポーツテスト34年学校所員会①　山本1530総合会館
</v>
          </cell>
        </row>
        <row r="53">
          <cell r="B53" t="str">
            <v>A0518</v>
          </cell>
          <cell r="C53">
            <v>5</v>
          </cell>
          <cell r="D53" t="str">
            <v>05</v>
          </cell>
          <cell r="E53" t="str">
            <v>A05</v>
          </cell>
          <cell r="F53">
            <v>18</v>
          </cell>
          <cell r="G53">
            <v>18</v>
          </cell>
          <cell r="H53" t="str">
            <v>もくT　一年生を迎える会
委員会幼小中高生徒指導連絡協議会①　大澤1530中恵土地区センター
小中特支担当者会①　三枝1545WEB</v>
          </cell>
        </row>
        <row r="54">
          <cell r="B54" t="str">
            <v>A0519</v>
          </cell>
          <cell r="C54">
            <v>5</v>
          </cell>
          <cell r="D54" t="str">
            <v>05</v>
          </cell>
          <cell r="E54" t="str">
            <v>A05</v>
          </cell>
          <cell r="F54">
            <v>19</v>
          </cell>
          <cell r="G54">
            <v>19</v>
          </cell>
          <cell r="H54" t="str">
            <v>E.T　ALT
スポーツテスト予備主任児童委員訪問基礎形成ICT基礎　飯田</v>
          </cell>
        </row>
        <row r="55">
          <cell r="B55" t="str">
            <v>A0520</v>
          </cell>
          <cell r="C55">
            <v>5</v>
          </cell>
          <cell r="D55" t="str">
            <v>05</v>
          </cell>
          <cell r="E55" t="str">
            <v>A05</v>
          </cell>
          <cell r="F55">
            <v>20</v>
          </cell>
          <cell r="G55">
            <v>20</v>
          </cell>
          <cell r="H55" t="str">
            <v/>
          </cell>
        </row>
        <row r="56">
          <cell r="B56" t="str">
            <v>A0521</v>
          </cell>
          <cell r="C56">
            <v>5</v>
          </cell>
          <cell r="D56" t="str">
            <v>05</v>
          </cell>
          <cell r="E56" t="str">
            <v>A05</v>
          </cell>
          <cell r="F56">
            <v>21</v>
          </cell>
          <cell r="G56">
            <v>21</v>
          </cell>
          <cell r="H56" t="str">
            <v/>
          </cell>
        </row>
        <row r="57">
          <cell r="B57" t="str">
            <v>A0522</v>
          </cell>
          <cell r="C57">
            <v>5</v>
          </cell>
          <cell r="D57" t="str">
            <v>05</v>
          </cell>
          <cell r="E57" t="str">
            <v>A05</v>
          </cell>
          <cell r="F57">
            <v>22</v>
          </cell>
          <cell r="G57">
            <v>22</v>
          </cell>
          <cell r="H57" t="str">
            <v>職員会
教育センター講座講師 石井Web1400特新担（小中義特）①Web　佐々木
小中高特生徒指導連絡協議会総会 大澤1400総合庁舎</v>
          </cell>
        </row>
        <row r="58">
          <cell r="B58" t="str">
            <v>A0523</v>
          </cell>
          <cell r="C58">
            <v>5</v>
          </cell>
          <cell r="D58" t="str">
            <v>05</v>
          </cell>
          <cell r="E58" t="str">
            <v>A05</v>
          </cell>
          <cell r="F58">
            <v>23</v>
          </cell>
          <cell r="G58">
            <v>23</v>
          </cell>
          <cell r="H58" t="str">
            <v>　SC定例ケース会議</v>
          </cell>
        </row>
        <row r="59">
          <cell r="B59" t="str">
            <v>A0524</v>
          </cell>
          <cell r="C59">
            <v>5</v>
          </cell>
          <cell r="D59" t="str">
            <v>05</v>
          </cell>
          <cell r="E59" t="str">
            <v>A05</v>
          </cell>
          <cell r="F59">
            <v>24</v>
          </cell>
          <cell r="G59">
            <v>24</v>
          </cell>
          <cell r="H59" t="str">
            <v xml:space="preserve">朝読書(読み聞かせ:高)　支援学級音楽療法②　ALT ロング(議）事例を通して学ぶいじめ事案対応研修　校長　大澤　1400WEB
指導計画と評価　山本1300総合教育センター
</v>
          </cell>
        </row>
        <row r="60">
          <cell r="B60" t="str">
            <v>A0525</v>
          </cell>
          <cell r="C60">
            <v>5</v>
          </cell>
          <cell r="D60" t="str">
            <v>05</v>
          </cell>
          <cell r="E60" t="str">
            <v>A05</v>
          </cell>
          <cell r="F60">
            <v>25</v>
          </cell>
          <cell r="G60">
            <v>25</v>
          </cell>
          <cell r="H60" t="str">
            <v>もくT　
クラブ
2年生町探検(愛岐ケ丘)学校安全講習会　原田1330WEB
学校運営支援室協議会①　牧ヶ野
学校保健定期研修会　西久保1400中恵土公民館
授業づくり入門　佐々木PM総合教育センター</v>
          </cell>
        </row>
        <row r="61">
          <cell r="B61" t="str">
            <v>A0526</v>
          </cell>
          <cell r="C61">
            <v>5</v>
          </cell>
          <cell r="D61" t="str">
            <v>05</v>
          </cell>
          <cell r="E61" t="str">
            <v>A05</v>
          </cell>
          <cell r="F61">
            <v>26</v>
          </cell>
          <cell r="G61">
            <v>26</v>
          </cell>
          <cell r="H61" t="str">
            <v>E.T　検尿予備
内科健診(支256年）授業づくり　海江田1300総合教育センター</v>
          </cell>
        </row>
        <row r="62">
          <cell r="B62" t="str">
            <v>A0527</v>
          </cell>
          <cell r="C62">
            <v>5</v>
          </cell>
          <cell r="D62" t="str">
            <v>05</v>
          </cell>
          <cell r="E62" t="str">
            <v>A05</v>
          </cell>
          <cell r="F62">
            <v>27</v>
          </cell>
          <cell r="G62">
            <v>27</v>
          </cell>
          <cell r="H62" t="str">
            <v/>
          </cell>
        </row>
        <row r="63">
          <cell r="B63" t="str">
            <v>A0528</v>
          </cell>
          <cell r="C63">
            <v>5</v>
          </cell>
          <cell r="D63" t="str">
            <v>05</v>
          </cell>
          <cell r="E63" t="str">
            <v>A05</v>
          </cell>
          <cell r="F63">
            <v>28</v>
          </cell>
          <cell r="G63">
            <v>28</v>
          </cell>
          <cell r="H63" t="str">
            <v/>
          </cell>
        </row>
        <row r="64">
          <cell r="B64" t="str">
            <v>A0529</v>
          </cell>
          <cell r="C64">
            <v>5</v>
          </cell>
          <cell r="D64" t="str">
            <v>05</v>
          </cell>
          <cell r="E64" t="str">
            <v>A05</v>
          </cell>
          <cell r="F64">
            <v>29</v>
          </cell>
          <cell r="G64">
            <v>29</v>
          </cell>
          <cell r="H64" t="str">
            <v>学校経営管理指導訪問　生徒指導計画訪問　ＰＭ
個別学校見学900人権教育幹部研修会（人権主任）佐々木</v>
          </cell>
        </row>
        <row r="65">
          <cell r="B65" t="str">
            <v>A0530</v>
          </cell>
          <cell r="C65">
            <v>5</v>
          </cell>
          <cell r="D65" t="str">
            <v>05</v>
          </cell>
          <cell r="E65" t="str">
            <v>A05</v>
          </cell>
          <cell r="F65">
            <v>30</v>
          </cell>
          <cell r="G65">
            <v>30</v>
          </cell>
          <cell r="H65" t="str">
            <v>SC 全校朝会
前期プール循環ろ過点検1445高鷲小学校全校研究会参加　大石 打合せ　ＩＣＴ教育担当者会①　石井1500総合会館◆初任者・講師研修①（小）
県小図本部役員会　大澤1530長森南小</v>
          </cell>
        </row>
        <row r="66">
          <cell r="B66" t="str">
            <v>A0531</v>
          </cell>
          <cell r="C66">
            <v>5</v>
          </cell>
          <cell r="D66" t="str">
            <v>05</v>
          </cell>
          <cell r="E66" t="str">
            <v>A05</v>
          </cell>
          <cell r="F66">
            <v>31</v>
          </cell>
          <cell r="G66">
            <v>31</v>
          </cell>
          <cell r="H66" t="str">
            <v>朝読書　ロング
シェイクアウト(朝の会)
3年生校外学習(やすらぎの森)授業改善講座　日比野1315WEB
外国人児童生徒教育連絡協議会①
地域学校協働活動研修会原田1400WEB</v>
          </cell>
        </row>
        <row r="67">
          <cell r="B67" t="str">
            <v>A0601</v>
          </cell>
          <cell r="C67">
            <v>6</v>
          </cell>
          <cell r="D67" t="str">
            <v>06</v>
          </cell>
          <cell r="E67" t="str">
            <v>A06</v>
          </cell>
          <cell r="F67">
            <v>1</v>
          </cell>
          <cell r="G67" t="str">
            <v>01</v>
          </cell>
          <cell r="H67" t="str">
            <v>もくT　内科健診(134年)
2年生町探検(光陽台)愛の一声運動7:40～◆小中校長会③　堀田1330総合会館</v>
          </cell>
        </row>
        <row r="68">
          <cell r="B68" t="str">
            <v>A0602</v>
          </cell>
          <cell r="C68">
            <v>6</v>
          </cell>
          <cell r="D68" t="str">
            <v>06</v>
          </cell>
          <cell r="E68" t="str">
            <v>A06</v>
          </cell>
          <cell r="F68">
            <v>2</v>
          </cell>
          <cell r="G68" t="str">
            <v>02</v>
          </cell>
          <cell r="H68" t="str">
            <v>E.T　ALT　外国人児童生徒支援訪問
図書館研究会代議員会1530WEB</v>
          </cell>
        </row>
        <row r="69">
          <cell r="B69" t="str">
            <v>A0603</v>
          </cell>
          <cell r="C69">
            <v>6</v>
          </cell>
          <cell r="D69" t="str">
            <v>06</v>
          </cell>
          <cell r="E69" t="str">
            <v>A06</v>
          </cell>
          <cell r="F69">
            <v>3</v>
          </cell>
          <cell r="G69" t="str">
            <v>03</v>
          </cell>
          <cell r="H69" t="str">
            <v/>
          </cell>
        </row>
        <row r="70">
          <cell r="B70" t="str">
            <v>A0604</v>
          </cell>
          <cell r="C70">
            <v>6</v>
          </cell>
          <cell r="D70" t="str">
            <v>06</v>
          </cell>
          <cell r="E70" t="str">
            <v>A06</v>
          </cell>
          <cell r="F70">
            <v>4</v>
          </cell>
          <cell r="G70" t="str">
            <v>04</v>
          </cell>
          <cell r="H70" t="str">
            <v>岐阜県子ども会育成大会</v>
          </cell>
        </row>
        <row r="71">
          <cell r="B71" t="str">
            <v>A0605</v>
          </cell>
          <cell r="C71">
            <v>6</v>
          </cell>
          <cell r="D71" t="str">
            <v>06</v>
          </cell>
          <cell r="E71" t="str">
            <v>A06</v>
          </cell>
          <cell r="F71">
            <v>5</v>
          </cell>
          <cell r="G71" t="str">
            <v>05</v>
          </cell>
          <cell r="H71" t="str">
            <v>打合せ　個別学校見学900小中教頭会③　原田1400総合会館</v>
          </cell>
        </row>
        <row r="72">
          <cell r="B72" t="str">
            <v>A0606</v>
          </cell>
          <cell r="C72">
            <v>6</v>
          </cell>
          <cell r="D72" t="str">
            <v>06</v>
          </cell>
          <cell r="E72" t="str">
            <v>A06</v>
          </cell>
          <cell r="F72">
            <v>6</v>
          </cell>
          <cell r="G72" t="str">
            <v>06</v>
          </cell>
          <cell r="H72" t="str">
            <v>4年生車いす体験AM　SC
1年生校外学習(通学路)SV訪問1500科学作品展運営委員会①日比野1545WEB県代議員会　大澤1500WEB</v>
          </cell>
        </row>
        <row r="73">
          <cell r="B73" t="str">
            <v>A0607</v>
          </cell>
          <cell r="C73">
            <v>6</v>
          </cell>
          <cell r="D73" t="str">
            <v>06</v>
          </cell>
          <cell r="E73" t="str">
            <v>A06</v>
          </cell>
          <cell r="F73">
            <v>7</v>
          </cell>
          <cell r="G73" t="str">
            <v>07</v>
          </cell>
          <cell r="H73" t="str">
            <v>朝読書(読み聞かせ)　ロング
SSW学校所員会②　山本1530総合会館</v>
          </cell>
        </row>
        <row r="74">
          <cell r="B74" t="str">
            <v>A0608</v>
          </cell>
          <cell r="C74">
            <v>6</v>
          </cell>
          <cell r="D74" t="str">
            <v>06</v>
          </cell>
          <cell r="E74" t="str">
            <v>A06</v>
          </cell>
          <cell r="F74">
            <v>8</v>
          </cell>
          <cell r="G74" t="str">
            <v>08</v>
          </cell>
          <cell r="H74" t="str">
            <v>もくT
委員会</v>
          </cell>
        </row>
        <row r="75">
          <cell r="B75" t="str">
            <v>A0609</v>
          </cell>
          <cell r="C75">
            <v>6</v>
          </cell>
          <cell r="D75" t="str">
            <v>06</v>
          </cell>
          <cell r="E75" t="str">
            <v>A06</v>
          </cell>
          <cell r="F75">
            <v>9</v>
          </cell>
          <cell r="G75" t="str">
            <v>09</v>
          </cell>
          <cell r="H75" t="str">
            <v>E.T ６年生校外学習(名古屋市科学館)　ALT社会科作品展運営委員会①　海江田1545WEB
教育支援委員会指導部会① 山内1530総合会館</v>
          </cell>
        </row>
        <row r="76">
          <cell r="B76" t="str">
            <v>A0610</v>
          </cell>
          <cell r="C76">
            <v>6</v>
          </cell>
          <cell r="D76" t="str">
            <v>06</v>
          </cell>
          <cell r="E76" t="str">
            <v>A06</v>
          </cell>
          <cell r="F76">
            <v>10</v>
          </cell>
          <cell r="G76">
            <v>10</v>
          </cell>
          <cell r="H76" t="str">
            <v/>
          </cell>
        </row>
        <row r="77">
          <cell r="B77" t="str">
            <v>A0611</v>
          </cell>
          <cell r="C77">
            <v>6</v>
          </cell>
          <cell r="D77" t="str">
            <v>06</v>
          </cell>
          <cell r="E77" t="str">
            <v>A06</v>
          </cell>
          <cell r="F77">
            <v>11</v>
          </cell>
          <cell r="G77">
            <v>11</v>
          </cell>
          <cell r="H77" t="str">
            <v/>
          </cell>
        </row>
        <row r="78">
          <cell r="B78" t="str">
            <v>A0612</v>
          </cell>
          <cell r="C78">
            <v>6</v>
          </cell>
          <cell r="D78" t="str">
            <v>06</v>
          </cell>
          <cell r="E78" t="str">
            <v>A06</v>
          </cell>
          <cell r="F78">
            <v>12</v>
          </cell>
          <cell r="G78">
            <v>12</v>
          </cell>
          <cell r="H78" t="str">
            <v>なやみアンケート～16日
残量調査～16日打合せ　支援委員会　個別学校見学900</v>
          </cell>
        </row>
        <row r="79">
          <cell r="B79" t="str">
            <v>A0613</v>
          </cell>
          <cell r="C79">
            <v>6</v>
          </cell>
          <cell r="D79" t="str">
            <v>06</v>
          </cell>
          <cell r="E79" t="str">
            <v>A06</v>
          </cell>
          <cell r="F79">
            <v>13</v>
          </cell>
          <cell r="G79">
            <v>13</v>
          </cell>
          <cell r="H79" t="str">
            <v>南朝
図書館祭り～26日養護教諭部会①初任研（小中義養栄）②
県小中学校校長会研修総会　堀田1000WEB</v>
          </cell>
        </row>
        <row r="80">
          <cell r="B80" t="str">
            <v>A0614</v>
          </cell>
          <cell r="C80">
            <v>6</v>
          </cell>
          <cell r="D80" t="str">
            <v>06</v>
          </cell>
          <cell r="E80" t="str">
            <v>A06</v>
          </cell>
          <cell r="F80">
            <v>14</v>
          </cell>
          <cell r="G80">
            <v>14</v>
          </cell>
          <cell r="H80" t="str">
            <v>朝読書　ロング
支援学級音楽療法②いじめ防止学校訪問1000
事前研の日＜校外研の日＞事前研の日①</v>
          </cell>
        </row>
        <row r="81">
          <cell r="B81" t="str">
            <v>A0615</v>
          </cell>
          <cell r="C81">
            <v>6</v>
          </cell>
          <cell r="D81" t="str">
            <v>06</v>
          </cell>
          <cell r="E81" t="str">
            <v>A06</v>
          </cell>
          <cell r="F81">
            <v>15</v>
          </cell>
          <cell r="G81">
            <v>15</v>
          </cell>
          <cell r="H81" t="str">
            <v xml:space="preserve">もくT
クラブかにっこ英語カルタ訪問県教研部会主務者会計担当合同会 大澤1000岐阜市教育研究所
地区事務職員部会①
</v>
          </cell>
        </row>
        <row r="82">
          <cell r="B82" t="str">
            <v>A0616</v>
          </cell>
          <cell r="C82">
            <v>6</v>
          </cell>
          <cell r="D82" t="str">
            <v>06</v>
          </cell>
          <cell r="E82" t="str">
            <v>A06</v>
          </cell>
          <cell r="F82">
            <v>16</v>
          </cell>
          <cell r="G82">
            <v>16</v>
          </cell>
          <cell r="H82" t="str">
            <v>E.T　ALT献立作成委員会③　佐々木1530WEB
◇可児市ＳＣ協議会②</v>
          </cell>
        </row>
        <row r="83">
          <cell r="B83" t="str">
            <v>A0617</v>
          </cell>
          <cell r="C83">
            <v>6</v>
          </cell>
          <cell r="D83" t="str">
            <v>06</v>
          </cell>
          <cell r="E83" t="str">
            <v>A06</v>
          </cell>
          <cell r="F83">
            <v>17</v>
          </cell>
          <cell r="G83">
            <v>17</v>
          </cell>
          <cell r="H83" t="str">
            <v>資源回収</v>
          </cell>
        </row>
        <row r="84">
          <cell r="B84" t="str">
            <v>A0618</v>
          </cell>
          <cell r="C84">
            <v>6</v>
          </cell>
          <cell r="D84" t="str">
            <v>06</v>
          </cell>
          <cell r="E84" t="str">
            <v>A06</v>
          </cell>
          <cell r="F84">
            <v>18</v>
          </cell>
          <cell r="G84">
            <v>18</v>
          </cell>
          <cell r="H84" t="str">
            <v>資源回収予備日</v>
          </cell>
        </row>
        <row r="85">
          <cell r="B85" t="str">
            <v>A0619</v>
          </cell>
          <cell r="C85">
            <v>6</v>
          </cell>
          <cell r="D85" t="str">
            <v>06</v>
          </cell>
          <cell r="E85" t="str">
            <v>A06</v>
          </cell>
          <cell r="F85">
            <v>19</v>
          </cell>
          <cell r="G85">
            <v>19</v>
          </cell>
          <cell r="H85" t="str">
            <v>教育相談週間Q-U研修1515地区小中校長会評議員会② 堀田900WEB</v>
          </cell>
        </row>
        <row r="86">
          <cell r="B86" t="str">
            <v>A0620</v>
          </cell>
          <cell r="C86">
            <v>6</v>
          </cell>
          <cell r="D86" t="str">
            <v>06</v>
          </cell>
          <cell r="E86" t="str">
            <v>A06</v>
          </cell>
          <cell r="F86">
            <v>20</v>
          </cell>
          <cell r="G86">
            <v>20</v>
          </cell>
          <cell r="H86" t="str">
            <v>SC SSW定例ケース会議幼小中高生徒指導連絡協議会②
市郡学校・警察連絡協議会①　大澤1400中恵土地区センター</v>
          </cell>
        </row>
        <row r="87">
          <cell r="B87" t="str">
            <v>A0621</v>
          </cell>
          <cell r="C87">
            <v>6</v>
          </cell>
          <cell r="D87" t="str">
            <v>06</v>
          </cell>
          <cell r="E87" t="str">
            <v>A06</v>
          </cell>
          <cell r="F87">
            <v>21</v>
          </cell>
          <cell r="G87">
            <v>21</v>
          </cell>
          <cell r="H87" t="str">
            <v>朝読書(読み聞かせ:高)
ロング</v>
          </cell>
        </row>
        <row r="88">
          <cell r="B88" t="str">
            <v>A0622</v>
          </cell>
          <cell r="C88">
            <v>6</v>
          </cell>
          <cell r="D88" t="str">
            <v>06</v>
          </cell>
          <cell r="E88" t="str">
            <v>A06</v>
          </cell>
          <cell r="F88">
            <v>22</v>
          </cell>
          <cell r="G88">
            <v>22</v>
          </cell>
          <cell r="H88" t="str">
            <v>もくT　教務主任会③　佐光1400総合会館
学校運営支援室会議②　牧ヶ野1400西可児中</v>
          </cell>
        </row>
        <row r="89">
          <cell r="B89" t="str">
            <v>A0623</v>
          </cell>
          <cell r="C89">
            <v>6</v>
          </cell>
          <cell r="D89" t="str">
            <v>06</v>
          </cell>
          <cell r="E89" t="str">
            <v>A06</v>
          </cell>
          <cell r="F89">
            <v>23</v>
          </cell>
          <cell r="G89">
            <v>23</v>
          </cell>
          <cell r="H89" t="str">
            <v xml:space="preserve">E.TtcompusメンテナンスPM使用不可
東明小藤田教諭通級参観③④学校保健講習会　西久保1300総合庁舎授業改善講座　大澤PMWEB
</v>
          </cell>
        </row>
        <row r="90">
          <cell r="B90" t="str">
            <v>A0624</v>
          </cell>
          <cell r="C90">
            <v>6</v>
          </cell>
          <cell r="D90" t="str">
            <v>06</v>
          </cell>
          <cell r="E90" t="str">
            <v>A06</v>
          </cell>
          <cell r="F90">
            <v>24</v>
          </cell>
          <cell r="G90">
            <v>24</v>
          </cell>
          <cell r="H90" t="str">
            <v>ＰＴＡ連合会研究大会（ala）</v>
          </cell>
        </row>
        <row r="91">
          <cell r="B91" t="str">
            <v>A0625</v>
          </cell>
          <cell r="C91">
            <v>6</v>
          </cell>
          <cell r="D91" t="str">
            <v>06</v>
          </cell>
          <cell r="E91" t="str">
            <v>A06</v>
          </cell>
          <cell r="F91">
            <v>25</v>
          </cell>
          <cell r="G91">
            <v>25</v>
          </cell>
          <cell r="H91" t="str">
            <v/>
          </cell>
        </row>
        <row r="92">
          <cell r="B92" t="str">
            <v>A0626</v>
          </cell>
          <cell r="C92">
            <v>6</v>
          </cell>
          <cell r="D92" t="str">
            <v>06</v>
          </cell>
          <cell r="E92" t="str">
            <v>A06</v>
          </cell>
          <cell r="F92">
            <v>26</v>
          </cell>
          <cell r="G92">
            <v>26</v>
          </cell>
          <cell r="H92" t="str">
            <v>4年生車いすテニス講話打合せ</v>
          </cell>
        </row>
        <row r="93">
          <cell r="B93" t="str">
            <v>A0627</v>
          </cell>
          <cell r="C93">
            <v>6</v>
          </cell>
          <cell r="D93" t="str">
            <v>06</v>
          </cell>
          <cell r="E93" t="str">
            <v>A06</v>
          </cell>
          <cell r="F93">
            <v>27</v>
          </cell>
          <cell r="G93">
            <v>27</v>
          </cell>
          <cell r="H93" t="str">
            <v xml:space="preserve">2年生わんぱく山②③運動会検討委員会初任者・講師研修②（小・中）宇野930可茂総合庁舎
</v>
          </cell>
        </row>
        <row r="94">
          <cell r="B94" t="str">
            <v>A0628</v>
          </cell>
          <cell r="C94">
            <v>6</v>
          </cell>
          <cell r="D94" t="str">
            <v>06</v>
          </cell>
          <cell r="E94" t="str">
            <v>A06</v>
          </cell>
          <cell r="F94">
            <v>28</v>
          </cell>
          <cell r="G94">
            <v>28</v>
          </cell>
          <cell r="H94" t="str">
            <v>朝読書
ロング　</v>
          </cell>
        </row>
        <row r="95">
          <cell r="B95" t="str">
            <v>A0629</v>
          </cell>
          <cell r="C95">
            <v>6</v>
          </cell>
          <cell r="D95" t="str">
            <v>06</v>
          </cell>
          <cell r="E95" t="str">
            <v>A06</v>
          </cell>
          <cell r="F95">
            <v>29</v>
          </cell>
          <cell r="G95">
            <v>29</v>
          </cell>
          <cell r="H95" t="str">
            <v>もくT　縦⑤　宝物ノート作り
主任児童委員訪問1030</v>
          </cell>
        </row>
        <row r="96">
          <cell r="B96" t="str">
            <v>A0630</v>
          </cell>
          <cell r="C96">
            <v>6</v>
          </cell>
          <cell r="D96" t="str">
            <v>06</v>
          </cell>
          <cell r="E96" t="str">
            <v>A06</v>
          </cell>
          <cell r="F96">
            <v>30</v>
          </cell>
          <cell r="G96">
            <v>30</v>
          </cell>
          <cell r="H96" t="str">
            <v>E.T　ALT西可児中学校区学校運営協議会　原田1000西可児中</v>
          </cell>
        </row>
        <row r="97">
          <cell r="B97" t="str">
            <v>A0701</v>
          </cell>
          <cell r="C97">
            <v>7</v>
          </cell>
          <cell r="D97" t="str">
            <v>07</v>
          </cell>
          <cell r="E97" t="str">
            <v>A07</v>
          </cell>
          <cell r="F97">
            <v>1</v>
          </cell>
          <cell r="G97" t="str">
            <v>01</v>
          </cell>
          <cell r="H97" t="str">
            <v/>
          </cell>
        </row>
        <row r="98">
          <cell r="B98" t="str">
            <v>A0702</v>
          </cell>
          <cell r="C98">
            <v>7</v>
          </cell>
          <cell r="D98" t="str">
            <v>07</v>
          </cell>
          <cell r="E98" t="str">
            <v>A07</v>
          </cell>
          <cell r="F98">
            <v>2</v>
          </cell>
          <cell r="G98" t="str">
            <v>02</v>
          </cell>
          <cell r="H98" t="str">
            <v/>
          </cell>
        </row>
        <row r="99">
          <cell r="B99" t="str">
            <v>A0703</v>
          </cell>
          <cell r="C99">
            <v>7</v>
          </cell>
          <cell r="D99" t="str">
            <v>07</v>
          </cell>
          <cell r="E99" t="str">
            <v>A07</v>
          </cell>
          <cell r="F99">
            <v>3</v>
          </cell>
          <cell r="G99" t="str">
            <v>03</v>
          </cell>
          <cell r="H99" t="str">
            <v>打合せ　家庭学習がんばり週間～7日打合せ　教育委員訪問930～1040◆小中校長会④　堀田</v>
          </cell>
        </row>
        <row r="100">
          <cell r="B100" t="str">
            <v>A0704</v>
          </cell>
          <cell r="C100">
            <v>7</v>
          </cell>
          <cell r="D100" t="str">
            <v>07</v>
          </cell>
          <cell r="E100" t="str">
            <v>A07</v>
          </cell>
          <cell r="F100">
            <v>4</v>
          </cell>
          <cell r="G100" t="str">
            <v>04</v>
          </cell>
          <cell r="H100" t="str">
            <v>南朝　5年生栄養指導③④不登校対策事業「心理教育講習会」1520</v>
          </cell>
        </row>
        <row r="101">
          <cell r="B101" t="str">
            <v>A0705</v>
          </cell>
          <cell r="C101">
            <v>7</v>
          </cell>
          <cell r="D101" t="str">
            <v>07</v>
          </cell>
          <cell r="E101" t="str">
            <v>A07</v>
          </cell>
          <cell r="F101">
            <v>5</v>
          </cell>
          <cell r="G101" t="str">
            <v>05</v>
          </cell>
          <cell r="H101" t="str">
            <v>朝読書　ALT SSW
市教研市教研（小中） 養護教諭部会管理研高鷲小学校公表会　佐光山本</v>
          </cell>
        </row>
        <row r="102">
          <cell r="B102" t="str">
            <v>A0706</v>
          </cell>
          <cell r="C102">
            <v>7</v>
          </cell>
          <cell r="D102" t="str">
            <v>07</v>
          </cell>
          <cell r="E102" t="str">
            <v>A07</v>
          </cell>
          <cell r="F102">
            <v>6</v>
          </cell>
          <cell r="G102" t="str">
            <v>06</v>
          </cell>
          <cell r="H102" t="str">
            <v>もくT　ロング(議)
クラブ小中教頭会④　原田1400総合会館</v>
          </cell>
        </row>
        <row r="103">
          <cell r="B103" t="str">
            <v>A0707</v>
          </cell>
          <cell r="C103">
            <v>7</v>
          </cell>
          <cell r="D103" t="str">
            <v>07</v>
          </cell>
          <cell r="E103" t="str">
            <v>A07</v>
          </cell>
          <cell r="F103">
            <v>7</v>
          </cell>
          <cell r="G103" t="str">
            <v>07</v>
          </cell>
          <cell r="H103" t="str">
            <v>E.T</v>
          </cell>
        </row>
        <row r="104">
          <cell r="B104" t="str">
            <v>A0708</v>
          </cell>
          <cell r="C104">
            <v>7</v>
          </cell>
          <cell r="D104" t="str">
            <v>07</v>
          </cell>
          <cell r="E104" t="str">
            <v>A07</v>
          </cell>
          <cell r="F104">
            <v>8</v>
          </cell>
          <cell r="G104" t="str">
            <v>08</v>
          </cell>
          <cell r="H104" t="str">
            <v/>
          </cell>
        </row>
        <row r="105">
          <cell r="B105" t="str">
            <v>A0709</v>
          </cell>
          <cell r="C105">
            <v>7</v>
          </cell>
          <cell r="D105" t="str">
            <v>07</v>
          </cell>
          <cell r="E105" t="str">
            <v>A07</v>
          </cell>
          <cell r="F105">
            <v>9</v>
          </cell>
          <cell r="G105" t="str">
            <v>09</v>
          </cell>
          <cell r="H105" t="str">
            <v/>
          </cell>
        </row>
        <row r="106">
          <cell r="B106" t="str">
            <v>A0710</v>
          </cell>
          <cell r="C106">
            <v>7</v>
          </cell>
          <cell r="D106" t="str">
            <v>07</v>
          </cell>
          <cell r="E106" t="str">
            <v>A07</v>
          </cell>
          <cell r="F106">
            <v>10</v>
          </cell>
          <cell r="G106">
            <v>10</v>
          </cell>
          <cell r="H106" t="str">
            <v>分団長指導(昼）
教育支援委員会観察訪問1035</v>
          </cell>
        </row>
        <row r="107">
          <cell r="B107" t="str">
            <v>A0711</v>
          </cell>
          <cell r="C107">
            <v>7</v>
          </cell>
          <cell r="D107" t="str">
            <v>07</v>
          </cell>
          <cell r="E107" t="str">
            <v>A07</v>
          </cell>
          <cell r="F107">
            <v>11</v>
          </cell>
          <cell r="G107">
            <v>11</v>
          </cell>
          <cell r="H107" t="str">
            <v>6年生幼稚園訪問②③
　SC幼保小連携協議会1345
打合せ　自傷行為対応研修
学校開放施設スマートキー現地調査1300</v>
          </cell>
        </row>
        <row r="108">
          <cell r="B108" t="str">
            <v>A0712</v>
          </cell>
          <cell r="C108">
            <v>7</v>
          </cell>
          <cell r="D108" t="str">
            <v>07</v>
          </cell>
          <cell r="E108" t="str">
            <v>A07</v>
          </cell>
          <cell r="F108">
            <v>12</v>
          </cell>
          <cell r="G108">
            <v>12</v>
          </cell>
          <cell r="H108" t="str">
            <v>朝読書(読み聞かせ)　支援学級音楽療法②　ALT　5年校外学習(サイエンスワールド)　6年生栄養指導②③</v>
          </cell>
        </row>
        <row r="109">
          <cell r="B109" t="str">
            <v>A0713</v>
          </cell>
          <cell r="C109">
            <v>7</v>
          </cell>
          <cell r="D109" t="str">
            <v>07</v>
          </cell>
          <cell r="E109" t="str">
            <v>A07</v>
          </cell>
          <cell r="F109">
            <v>13</v>
          </cell>
          <cell r="G109">
            <v>13</v>
          </cell>
          <cell r="H109" t="str">
            <v>もくT　ロング　6年生情報モラル講座④
第2回分団会(昼）
委員会社会科副読本編集委員会①堀田1530総合会館</v>
          </cell>
        </row>
        <row r="110">
          <cell r="B110" t="str">
            <v>A0714</v>
          </cell>
          <cell r="C110">
            <v>7</v>
          </cell>
          <cell r="D110" t="str">
            <v>07</v>
          </cell>
          <cell r="E110" t="str">
            <v>A07</v>
          </cell>
          <cell r="F110">
            <v>14</v>
          </cell>
          <cell r="G110">
            <v>14</v>
          </cell>
          <cell r="H110" t="str">
            <v xml:space="preserve">E.T
大掃除初任者研修推進委員会②ばら教室修了式　堀田1415広陵中児童生徒理解講座　海江田PMWEB
</v>
          </cell>
        </row>
        <row r="111">
          <cell r="B111" t="str">
            <v>A0715</v>
          </cell>
          <cell r="C111">
            <v>7</v>
          </cell>
          <cell r="D111" t="str">
            <v>07</v>
          </cell>
          <cell r="E111" t="str">
            <v>A07</v>
          </cell>
          <cell r="F111">
            <v>15</v>
          </cell>
          <cell r="G111">
            <v>15</v>
          </cell>
          <cell r="H111" t="str">
            <v/>
          </cell>
        </row>
        <row r="112">
          <cell r="B112" t="str">
            <v>A0716</v>
          </cell>
          <cell r="C112">
            <v>7</v>
          </cell>
          <cell r="D112" t="str">
            <v>07</v>
          </cell>
          <cell r="E112" t="str">
            <v>A07</v>
          </cell>
          <cell r="F112">
            <v>16</v>
          </cell>
          <cell r="G112">
            <v>16</v>
          </cell>
          <cell r="H112" t="str">
            <v/>
          </cell>
        </row>
        <row r="113">
          <cell r="B113" t="str">
            <v>A0717</v>
          </cell>
          <cell r="C113">
            <v>7</v>
          </cell>
          <cell r="D113" t="str">
            <v>07</v>
          </cell>
          <cell r="E113" t="str">
            <v>A07</v>
          </cell>
          <cell r="F113">
            <v>17</v>
          </cell>
          <cell r="G113">
            <v>17</v>
          </cell>
          <cell r="H113" t="str">
            <v>海の日海の日</v>
          </cell>
        </row>
        <row r="114">
          <cell r="B114" t="str">
            <v>A0718</v>
          </cell>
          <cell r="C114">
            <v>7</v>
          </cell>
          <cell r="D114" t="str">
            <v>07</v>
          </cell>
          <cell r="E114" t="str">
            <v>A07</v>
          </cell>
          <cell r="F114">
            <v>18</v>
          </cell>
          <cell r="G114">
            <v>18</v>
          </cell>
          <cell r="H114" t="str">
            <v>SC SSW シェイクアウト(帰りの会) 6年アルバム個人写真②定例ケース会議</v>
          </cell>
        </row>
        <row r="115">
          <cell r="B115" t="str">
            <v>A0719</v>
          </cell>
          <cell r="C115">
            <v>7</v>
          </cell>
          <cell r="D115" t="str">
            <v>07</v>
          </cell>
          <cell r="E115" t="str">
            <v>A07</v>
          </cell>
          <cell r="F115">
            <v>19</v>
          </cell>
          <cell r="G115">
            <v>19</v>
          </cell>
          <cell r="H115" t="str">
            <v>朝読書 ＳＯＳの出し方学校保健安全委員会1330
全校研究会　特別支援</v>
          </cell>
        </row>
        <row r="116">
          <cell r="B116" t="str">
            <v>A0720</v>
          </cell>
          <cell r="C116">
            <v>7</v>
          </cell>
          <cell r="D116" t="str">
            <v>07</v>
          </cell>
          <cell r="E116" t="str">
            <v>A07</v>
          </cell>
          <cell r="F116">
            <v>20</v>
          </cell>
          <cell r="G116">
            <v>20</v>
          </cell>
          <cell r="H116" t="str">
            <v>打合せ　指導部会(9・10月提案)
営繕要望学校訪問1000夏季休業日前授業終了日</v>
          </cell>
        </row>
        <row r="117">
          <cell r="B117" t="str">
            <v>A0721</v>
          </cell>
          <cell r="C117">
            <v>7</v>
          </cell>
          <cell r="D117" t="str">
            <v>07</v>
          </cell>
          <cell r="E117" t="str">
            <v>A07</v>
          </cell>
          <cell r="F117">
            <v>21</v>
          </cell>
          <cell r="G117">
            <v>21</v>
          </cell>
          <cell r="H117" t="str">
            <v>個人懇談①</v>
          </cell>
        </row>
        <row r="118">
          <cell r="B118" t="str">
            <v>A0722</v>
          </cell>
          <cell r="C118">
            <v>7</v>
          </cell>
          <cell r="D118" t="str">
            <v>07</v>
          </cell>
          <cell r="E118" t="str">
            <v>A07</v>
          </cell>
          <cell r="F118">
            <v>22</v>
          </cell>
          <cell r="G118">
            <v>22</v>
          </cell>
          <cell r="H118" t="str">
            <v>教員採用選考試験一次
県中総体夏季大会（～８／１）</v>
          </cell>
        </row>
        <row r="119">
          <cell r="B119" t="str">
            <v>A0723</v>
          </cell>
          <cell r="C119">
            <v>7</v>
          </cell>
          <cell r="D119" t="str">
            <v>07</v>
          </cell>
          <cell r="E119" t="str">
            <v>A07</v>
          </cell>
          <cell r="F119">
            <v>23</v>
          </cell>
          <cell r="G119">
            <v>23</v>
          </cell>
          <cell r="H119" t="str">
            <v/>
          </cell>
        </row>
        <row r="120">
          <cell r="B120" t="str">
            <v>A0724</v>
          </cell>
          <cell r="C120">
            <v>7</v>
          </cell>
          <cell r="D120" t="str">
            <v>07</v>
          </cell>
          <cell r="E120" t="str">
            <v>A07</v>
          </cell>
          <cell r="F120">
            <v>24</v>
          </cell>
          <cell r="G120">
            <v>24</v>
          </cell>
          <cell r="H120" t="str">
            <v xml:space="preserve">個人懇談②
◆かにっこ英語サマースクール①
発達と教育の相談会③教育課程（小理日比野、小外、小音西尾、小図佐光大澤）Web
</v>
          </cell>
        </row>
        <row r="121">
          <cell r="B121" t="str">
            <v>A0725</v>
          </cell>
          <cell r="C121">
            <v>7</v>
          </cell>
          <cell r="D121" t="str">
            <v>07</v>
          </cell>
          <cell r="E121" t="str">
            <v>A07</v>
          </cell>
          <cell r="F121">
            <v>25</v>
          </cell>
          <cell r="G121">
            <v>25</v>
          </cell>
          <cell r="H121" t="str">
            <v xml:space="preserve">個人懇談③　英語サマースクール①◆かにっこ英語サマースクール②不登校児童生徒対策委員会・SSW研修会　原田1400広見地区センター◆養護教諭部会③西久保900中部中初任研（小中義）
教育課程（小算、小生、小社海江田、佐々木）Web
小学校体力向上マネジメント指導者講習会　海江田
</v>
          </cell>
        </row>
        <row r="122">
          <cell r="B122" t="str">
            <v>A0726</v>
          </cell>
          <cell r="C122">
            <v>7</v>
          </cell>
          <cell r="D122" t="str">
            <v>07</v>
          </cell>
          <cell r="E122" t="str">
            <v>A07</v>
          </cell>
          <cell r="F122">
            <v>26</v>
          </cell>
          <cell r="G122">
            <v>26</v>
          </cell>
          <cell r="H122" t="str">
            <v xml:space="preserve">個人懇談④　英語サマースクール◆かにっこ英語サマースクール③
◆養護教諭部会②西久保900旭小
初任研（小中義）第１G宇野930教育センター
教育課程（小特支、山内三枝石井小体、小家）Web
</v>
          </cell>
        </row>
        <row r="123">
          <cell r="B123" t="str">
            <v>A0727</v>
          </cell>
          <cell r="C123">
            <v>7</v>
          </cell>
          <cell r="D123" t="str">
            <v>07</v>
          </cell>
          <cell r="E123" t="str">
            <v>A07</v>
          </cell>
          <cell r="F123">
            <v>27</v>
          </cell>
          <cell r="G123">
            <v>27</v>
          </cell>
          <cell r="H123" t="str">
            <v xml:space="preserve">◆かにっこ英語サマースクール④
教育課程（小国竹田、小総）Web
</v>
          </cell>
        </row>
        <row r="124">
          <cell r="B124" t="str">
            <v>A0728</v>
          </cell>
          <cell r="C124">
            <v>7</v>
          </cell>
          <cell r="D124" t="str">
            <v>07</v>
          </cell>
          <cell r="E124" t="str">
            <v>A07</v>
          </cell>
          <cell r="F124">
            <v>28</v>
          </cell>
          <cell r="G124">
            <v>28</v>
          </cell>
          <cell r="H124" t="str">
            <v>ことばの先生との懇談　竹田、宇野、梅村、山本幼保・小・中連携講座（特別支援教育連続講座②）三枝石井山内佐々木菊田1430中恵土地区C
◆平田オリザ氏によるコミュニケーション力育成講座　山本西尾大石飯田1000アーラ
学校運営支援室会議③牧ヶ野1400市役所</v>
          </cell>
        </row>
        <row r="125">
          <cell r="B125" t="str">
            <v>A0729</v>
          </cell>
          <cell r="C125">
            <v>7</v>
          </cell>
          <cell r="D125" t="str">
            <v>07</v>
          </cell>
          <cell r="E125" t="str">
            <v>A07</v>
          </cell>
          <cell r="F125">
            <v>29</v>
          </cell>
          <cell r="G125">
            <v>29</v>
          </cell>
          <cell r="H125" t="str">
            <v/>
          </cell>
        </row>
        <row r="126">
          <cell r="B126" t="str">
            <v>A0730</v>
          </cell>
          <cell r="C126">
            <v>7</v>
          </cell>
          <cell r="D126" t="str">
            <v>07</v>
          </cell>
          <cell r="E126" t="str">
            <v>A07</v>
          </cell>
          <cell r="F126">
            <v>30</v>
          </cell>
          <cell r="G126">
            <v>30</v>
          </cell>
          <cell r="H126" t="str">
            <v/>
          </cell>
        </row>
        <row r="127">
          <cell r="B127" t="str">
            <v>A0731</v>
          </cell>
          <cell r="C127">
            <v>7</v>
          </cell>
          <cell r="D127" t="str">
            <v>07</v>
          </cell>
          <cell r="E127" t="str">
            <v>A07</v>
          </cell>
          <cell r="F127">
            <v>31</v>
          </cell>
          <cell r="G127">
            <v>31</v>
          </cell>
          <cell r="H127" t="str">
            <v>　運営委員会心と体のワークショップ　海江田佐々木1000アーラ中堅研（養栄）
特別支援教育支援員研修会</v>
          </cell>
        </row>
        <row r="128">
          <cell r="B128" t="str">
            <v>A0801</v>
          </cell>
          <cell r="C128">
            <v>8</v>
          </cell>
          <cell r="D128" t="str">
            <v>08</v>
          </cell>
          <cell r="E128" t="str">
            <v>A08</v>
          </cell>
          <cell r="F128">
            <v>1</v>
          </cell>
          <cell r="G128" t="str">
            <v>01</v>
          </cell>
          <cell r="H128" t="str">
            <v>◆市初任研②　宇野1430中恵土地区C夏季ゼミ準備会　大澤900岐阜県美術館
特新担（小義特）②Web佐々木</v>
          </cell>
        </row>
        <row r="129">
          <cell r="B129" t="str">
            <v>A0802</v>
          </cell>
          <cell r="C129">
            <v>8</v>
          </cell>
          <cell r="D129" t="str">
            <v>08</v>
          </cell>
          <cell r="E129" t="str">
            <v>A08</v>
          </cell>
          <cell r="F129">
            <v>2</v>
          </cell>
          <cell r="G129" t="str">
            <v>02</v>
          </cell>
          <cell r="H129" t="str">
            <v xml:space="preserve">PC回収900◆教育支援委員会判定部会①　石井山内1400総合会館 </v>
          </cell>
        </row>
        <row r="130">
          <cell r="B130" t="str">
            <v>A0803</v>
          </cell>
          <cell r="C130">
            <v>8</v>
          </cell>
          <cell r="D130" t="str">
            <v>08</v>
          </cell>
          <cell r="E130" t="str">
            <v>A08</v>
          </cell>
          <cell r="F130">
            <v>3</v>
          </cell>
          <cell r="G130" t="str">
            <v>03</v>
          </cell>
          <cell r="H130" t="str">
            <v>◇教育支援委員会判定部会②</v>
          </cell>
        </row>
        <row r="131">
          <cell r="B131" t="str">
            <v>A0804</v>
          </cell>
          <cell r="C131">
            <v>8</v>
          </cell>
          <cell r="D131" t="str">
            <v>08</v>
          </cell>
          <cell r="E131" t="str">
            <v>A08</v>
          </cell>
          <cell r="F131">
            <v>4</v>
          </cell>
          <cell r="G131" t="str">
            <v>04</v>
          </cell>
          <cell r="H131" t="str">
            <v>日直を置かない日</v>
          </cell>
        </row>
        <row r="132">
          <cell r="B132" t="str">
            <v>A0805</v>
          </cell>
          <cell r="C132">
            <v>8</v>
          </cell>
          <cell r="D132" t="str">
            <v>08</v>
          </cell>
          <cell r="E132" t="str">
            <v>A08</v>
          </cell>
          <cell r="F132">
            <v>5</v>
          </cell>
          <cell r="G132" t="str">
            <v>05</v>
          </cell>
          <cell r="H132" t="str">
            <v/>
          </cell>
        </row>
        <row r="133">
          <cell r="B133" t="str">
            <v>A0806</v>
          </cell>
          <cell r="C133">
            <v>8</v>
          </cell>
          <cell r="D133" t="str">
            <v>08</v>
          </cell>
          <cell r="E133" t="str">
            <v>A08</v>
          </cell>
          <cell r="F133">
            <v>6</v>
          </cell>
          <cell r="G133" t="str">
            <v>06</v>
          </cell>
          <cell r="H133" t="str">
            <v/>
          </cell>
        </row>
        <row r="134">
          <cell r="B134" t="str">
            <v>A0807</v>
          </cell>
          <cell r="C134">
            <v>8</v>
          </cell>
          <cell r="D134" t="str">
            <v>08</v>
          </cell>
          <cell r="E134" t="str">
            <v>A08</v>
          </cell>
          <cell r="F134">
            <v>7</v>
          </cell>
          <cell r="G134" t="str">
            <v>07</v>
          </cell>
          <cell r="H134" t="str">
            <v>日直を置かない日</v>
          </cell>
        </row>
        <row r="135">
          <cell r="B135" t="str">
            <v>A0808</v>
          </cell>
          <cell r="C135">
            <v>8</v>
          </cell>
          <cell r="D135" t="str">
            <v>08</v>
          </cell>
          <cell r="E135" t="str">
            <v>A08</v>
          </cell>
          <cell r="F135">
            <v>8</v>
          </cell>
          <cell r="G135" t="str">
            <v>08</v>
          </cell>
          <cell r="H135" t="str">
            <v>日直を置かない日</v>
          </cell>
        </row>
        <row r="136">
          <cell r="B136" t="str">
            <v>A0809</v>
          </cell>
          <cell r="C136">
            <v>8</v>
          </cell>
          <cell r="D136" t="str">
            <v>08</v>
          </cell>
          <cell r="E136" t="str">
            <v>A08</v>
          </cell>
          <cell r="F136">
            <v>9</v>
          </cell>
          <cell r="G136" t="str">
            <v>09</v>
          </cell>
          <cell r="H136" t="str">
            <v>日直を置かない日</v>
          </cell>
        </row>
        <row r="137">
          <cell r="B137" t="str">
            <v>A0810</v>
          </cell>
          <cell r="C137">
            <v>8</v>
          </cell>
          <cell r="D137" t="str">
            <v>08</v>
          </cell>
          <cell r="E137" t="str">
            <v>A08</v>
          </cell>
          <cell r="F137">
            <v>10</v>
          </cell>
          <cell r="G137">
            <v>10</v>
          </cell>
          <cell r="H137" t="str">
            <v>日直を置かない日</v>
          </cell>
        </row>
        <row r="138">
          <cell r="B138" t="str">
            <v>A0811</v>
          </cell>
          <cell r="C138">
            <v>8</v>
          </cell>
          <cell r="D138" t="str">
            <v>08</v>
          </cell>
          <cell r="E138" t="str">
            <v>A08</v>
          </cell>
          <cell r="F138">
            <v>11</v>
          </cell>
          <cell r="G138">
            <v>11</v>
          </cell>
          <cell r="H138" t="str">
            <v>山の日山の日</v>
          </cell>
        </row>
        <row r="139">
          <cell r="B139" t="str">
            <v>A0812</v>
          </cell>
          <cell r="C139">
            <v>8</v>
          </cell>
          <cell r="D139" t="str">
            <v>08</v>
          </cell>
          <cell r="E139" t="str">
            <v>A08</v>
          </cell>
          <cell r="F139">
            <v>12</v>
          </cell>
          <cell r="G139">
            <v>12</v>
          </cell>
          <cell r="H139" t="str">
            <v/>
          </cell>
        </row>
        <row r="140">
          <cell r="B140" t="str">
            <v>A0813</v>
          </cell>
          <cell r="C140">
            <v>8</v>
          </cell>
          <cell r="D140" t="str">
            <v>08</v>
          </cell>
          <cell r="E140" t="str">
            <v>A08</v>
          </cell>
          <cell r="F140">
            <v>13</v>
          </cell>
          <cell r="G140">
            <v>13</v>
          </cell>
          <cell r="H140" t="str">
            <v/>
          </cell>
        </row>
        <row r="141">
          <cell r="B141" t="str">
            <v>A0814</v>
          </cell>
          <cell r="C141">
            <v>8</v>
          </cell>
          <cell r="D141" t="str">
            <v>08</v>
          </cell>
          <cell r="E141" t="str">
            <v>A08</v>
          </cell>
          <cell r="F141">
            <v>14</v>
          </cell>
          <cell r="G141">
            <v>14</v>
          </cell>
          <cell r="H141" t="str">
            <v>日直を置かない日</v>
          </cell>
        </row>
        <row r="142">
          <cell r="B142" t="str">
            <v>A0815</v>
          </cell>
          <cell r="C142">
            <v>8</v>
          </cell>
          <cell r="D142" t="str">
            <v>08</v>
          </cell>
          <cell r="E142" t="str">
            <v>A08</v>
          </cell>
          <cell r="F142">
            <v>15</v>
          </cell>
          <cell r="G142">
            <v>15</v>
          </cell>
          <cell r="H142" t="str">
            <v>日直を置かない日</v>
          </cell>
        </row>
        <row r="143">
          <cell r="B143" t="str">
            <v>A0816</v>
          </cell>
          <cell r="C143">
            <v>8</v>
          </cell>
          <cell r="D143" t="str">
            <v>08</v>
          </cell>
          <cell r="E143" t="str">
            <v>A08</v>
          </cell>
          <cell r="F143">
            <v>16</v>
          </cell>
          <cell r="G143">
            <v>16</v>
          </cell>
          <cell r="H143" t="str">
            <v>日直を置かない日</v>
          </cell>
        </row>
        <row r="144">
          <cell r="B144" t="str">
            <v>A0817</v>
          </cell>
          <cell r="C144">
            <v>8</v>
          </cell>
          <cell r="D144" t="str">
            <v>08</v>
          </cell>
          <cell r="E144" t="str">
            <v>A08</v>
          </cell>
          <cell r="F144">
            <v>17</v>
          </cell>
          <cell r="G144">
            <v>17</v>
          </cell>
          <cell r="H144" t="str">
            <v>夏季ゼミ　大澤900岐阜県美術館</v>
          </cell>
        </row>
        <row r="145">
          <cell r="B145" t="str">
            <v>A0818</v>
          </cell>
          <cell r="C145">
            <v>8</v>
          </cell>
          <cell r="D145" t="str">
            <v>08</v>
          </cell>
          <cell r="E145" t="str">
            <v>A08</v>
          </cell>
          <cell r="F145">
            <v>18</v>
          </cell>
          <cell r="G145">
            <v>18</v>
          </cell>
          <cell r="H145" t="str">
            <v>消防点検AM初指連②　佐光WEB1000
養護教諭講演会　西久保1300WEB
夏季ゼミ　河原菊田1000土岐文化プラザ</v>
          </cell>
        </row>
        <row r="146">
          <cell r="B146" t="str">
            <v>A0819</v>
          </cell>
          <cell r="C146">
            <v>8</v>
          </cell>
          <cell r="D146" t="str">
            <v>08</v>
          </cell>
          <cell r="E146" t="str">
            <v>A08</v>
          </cell>
          <cell r="F146">
            <v>19</v>
          </cell>
          <cell r="G146">
            <v>19</v>
          </cell>
          <cell r="H146" t="str">
            <v xml:space="preserve">PTA奉仕作業
</v>
          </cell>
        </row>
        <row r="147">
          <cell r="B147" t="str">
            <v>A0820</v>
          </cell>
          <cell r="C147">
            <v>8</v>
          </cell>
          <cell r="D147" t="str">
            <v>08</v>
          </cell>
          <cell r="E147" t="str">
            <v>A08</v>
          </cell>
          <cell r="F147">
            <v>20</v>
          </cell>
          <cell r="G147">
            <v>20</v>
          </cell>
          <cell r="H147" t="str">
            <v xml:space="preserve">
</v>
          </cell>
        </row>
        <row r="148">
          <cell r="B148" t="str">
            <v>A0821</v>
          </cell>
          <cell r="C148">
            <v>8</v>
          </cell>
          <cell r="D148" t="str">
            <v>08</v>
          </cell>
          <cell r="E148" t="str">
            <v>A08</v>
          </cell>
          <cell r="F148">
            <v>21</v>
          </cell>
          <cell r="G148">
            <v>21</v>
          </cell>
          <cell r="H148" t="str">
            <v>職員会　
PTA奉仕作業～27日
研究推進委員会教育支援指導部会　山内1530
教育支援委員会　石井1330すみれ学園参観　河原菊田1000蘇原第1小</v>
          </cell>
        </row>
        <row r="149">
          <cell r="B149" t="str">
            <v>A0822</v>
          </cell>
          <cell r="C149">
            <v>8</v>
          </cell>
          <cell r="D149" t="str">
            <v>08</v>
          </cell>
          <cell r="E149" t="str">
            <v>A08</v>
          </cell>
          <cell r="F149">
            <v>22</v>
          </cell>
          <cell r="G149">
            <v>22</v>
          </cell>
          <cell r="H149" t="str">
            <v>学校運営支援室会議④　牧ヶ野1400市役所
学校所員会③　山本1500総合会館6年目研修　竹田815総合教育センター</v>
          </cell>
        </row>
        <row r="150">
          <cell r="B150" t="str">
            <v>A0823</v>
          </cell>
          <cell r="C150">
            <v>8</v>
          </cell>
          <cell r="D150" t="str">
            <v>08</v>
          </cell>
          <cell r="E150" t="str">
            <v>A08</v>
          </cell>
          <cell r="F150">
            <v>23</v>
          </cell>
          <cell r="G150">
            <v>23</v>
          </cell>
          <cell r="H150" t="str">
            <v>体力向上マネジメント指導者講習会　教育課程伝達講習会タブレット講座　石井1300広陵中</v>
          </cell>
        </row>
        <row r="151">
          <cell r="B151" t="str">
            <v>A0824</v>
          </cell>
          <cell r="C151">
            <v>8</v>
          </cell>
          <cell r="D151" t="str">
            <v>08</v>
          </cell>
          <cell r="E151" t="str">
            <v>A08</v>
          </cell>
          <cell r="F151">
            <v>24</v>
          </cell>
          <cell r="G151">
            <v>24</v>
          </cell>
          <cell r="H151" t="str">
            <v xml:space="preserve">可児学校保健会学校歯科医・保健主事・養護教諭合同研修会　西久保　三枝1400中恵土地区C地区事務職員部会②　牧ヶ野1400かもーる
</v>
          </cell>
        </row>
        <row r="152">
          <cell r="B152" t="str">
            <v>A0825</v>
          </cell>
          <cell r="C152">
            <v>8</v>
          </cell>
          <cell r="D152" t="str">
            <v>08</v>
          </cell>
          <cell r="E152" t="str">
            <v>A08</v>
          </cell>
          <cell r="F152">
            <v>25</v>
          </cell>
          <cell r="G152">
            <v>25</v>
          </cell>
          <cell r="H152" t="str">
            <v>支援委員会観察訪問　石井930各保育園特新担（中義特）②Web　宿泊研修打合せ　大澤海江田1400中池　</v>
          </cell>
        </row>
        <row r="153">
          <cell r="B153" t="str">
            <v>A0826</v>
          </cell>
          <cell r="C153">
            <v>8</v>
          </cell>
          <cell r="D153" t="str">
            <v>08</v>
          </cell>
          <cell r="E153" t="str">
            <v>A08</v>
          </cell>
          <cell r="F153">
            <v>26</v>
          </cell>
          <cell r="G153">
            <v>26</v>
          </cell>
          <cell r="H153" t="str">
            <v/>
          </cell>
        </row>
        <row r="154">
          <cell r="B154" t="str">
            <v>A0827</v>
          </cell>
          <cell r="C154">
            <v>8</v>
          </cell>
          <cell r="D154" t="str">
            <v>08</v>
          </cell>
          <cell r="E154" t="str">
            <v>A08</v>
          </cell>
          <cell r="F154">
            <v>27</v>
          </cell>
          <cell r="G154">
            <v>27</v>
          </cell>
          <cell r="H154" t="str">
            <v/>
          </cell>
        </row>
        <row r="155">
          <cell r="B155" t="str">
            <v>A0828</v>
          </cell>
          <cell r="C155">
            <v>8</v>
          </cell>
          <cell r="D155" t="str">
            <v>08</v>
          </cell>
          <cell r="E155" t="str">
            <v>A08</v>
          </cell>
          <cell r="F155">
            <v>28</v>
          </cell>
          <cell r="G155">
            <v>28</v>
          </cell>
          <cell r="H155" t="str">
            <v>いじめ防止学校訪問900支援委員会観察訪問　石井930各保育園</v>
          </cell>
        </row>
        <row r="156">
          <cell r="B156" t="str">
            <v>A0829</v>
          </cell>
          <cell r="C156">
            <v>8</v>
          </cell>
          <cell r="D156" t="str">
            <v>08</v>
          </cell>
          <cell r="E156" t="str">
            <v>A08</v>
          </cell>
          <cell r="F156">
            <v>29</v>
          </cell>
          <cell r="G156">
            <v>29</v>
          </cell>
          <cell r="H156" t="str">
            <v>人権図書支援防災設備点検AM
廃棄備品収集1000夏季休業日後授業開始日</v>
          </cell>
        </row>
        <row r="157">
          <cell r="B157" t="str">
            <v>A0830</v>
          </cell>
          <cell r="C157">
            <v>8</v>
          </cell>
          <cell r="D157" t="str">
            <v>08</v>
          </cell>
          <cell r="E157" t="str">
            <v>A08</v>
          </cell>
          <cell r="F157">
            <v>30</v>
          </cell>
          <cell r="G157">
            <v>30</v>
          </cell>
          <cell r="H157" t="str">
            <v>全校朝会　ロング
作品展</v>
          </cell>
        </row>
        <row r="158">
          <cell r="B158" t="str">
            <v>A0831</v>
          </cell>
          <cell r="C158">
            <v>8</v>
          </cell>
          <cell r="D158" t="str">
            <v>08</v>
          </cell>
          <cell r="E158" t="str">
            <v>A08</v>
          </cell>
          <cell r="F158">
            <v>31</v>
          </cell>
          <cell r="G158">
            <v>31</v>
          </cell>
          <cell r="H158" t="str">
            <v>もくT
作品展
監査委員監査・月例出納検査1030◆小中校長会⑤　堀田1330総合会館</v>
          </cell>
        </row>
        <row r="159">
          <cell r="B159" t="str">
            <v>A0901</v>
          </cell>
          <cell r="C159">
            <v>9</v>
          </cell>
          <cell r="D159" t="str">
            <v>09</v>
          </cell>
          <cell r="E159" t="str">
            <v>A09</v>
          </cell>
          <cell r="F159">
            <v>1</v>
          </cell>
          <cell r="G159" t="str">
            <v>01</v>
          </cell>
          <cell r="H159" t="str">
            <v>E.T　2年ワークショップ③④◇通級担当者会② 河原菊田1600総合会館</v>
          </cell>
        </row>
        <row r="160">
          <cell r="B160" t="str">
            <v>A0902</v>
          </cell>
          <cell r="C160">
            <v>9</v>
          </cell>
          <cell r="D160" t="str">
            <v>09</v>
          </cell>
          <cell r="E160" t="str">
            <v>A09</v>
          </cell>
          <cell r="F160">
            <v>2</v>
          </cell>
          <cell r="G160" t="str">
            <v>02</v>
          </cell>
          <cell r="H160" t="str">
            <v>科学･社会科作品展</v>
          </cell>
        </row>
        <row r="161">
          <cell r="B161" t="str">
            <v>A0903</v>
          </cell>
          <cell r="C161">
            <v>9</v>
          </cell>
          <cell r="D161" t="str">
            <v>09</v>
          </cell>
          <cell r="E161" t="str">
            <v>A09</v>
          </cell>
          <cell r="F161">
            <v>3</v>
          </cell>
          <cell r="G161" t="str">
            <v>03</v>
          </cell>
          <cell r="H161" t="str">
            <v>科学･社会科作品展</v>
          </cell>
        </row>
        <row r="162">
          <cell r="B162" t="str">
            <v>A0904</v>
          </cell>
          <cell r="C162">
            <v>9</v>
          </cell>
          <cell r="D162" t="str">
            <v>09</v>
          </cell>
          <cell r="E162" t="str">
            <v>A09</v>
          </cell>
          <cell r="F162">
            <v>4</v>
          </cell>
          <cell r="G162" t="str">
            <v>04</v>
          </cell>
          <cell r="H162" t="str">
            <v>SC　人権図書1，4年打合せ</v>
          </cell>
        </row>
        <row r="163">
          <cell r="B163" t="str">
            <v>A0905</v>
          </cell>
          <cell r="C163">
            <v>9</v>
          </cell>
          <cell r="D163" t="str">
            <v>09</v>
          </cell>
          <cell r="E163" t="str">
            <v>A09</v>
          </cell>
          <cell r="F163">
            <v>5</v>
          </cell>
          <cell r="G163" t="str">
            <v>05</v>
          </cell>
          <cell r="H163" t="str">
            <v>南朝
小中教頭会⑤　原田1400総合会館</v>
          </cell>
        </row>
        <row r="164">
          <cell r="B164" t="str">
            <v>A0906</v>
          </cell>
          <cell r="C164">
            <v>9</v>
          </cell>
          <cell r="D164" t="str">
            <v>09</v>
          </cell>
          <cell r="E164" t="str">
            <v>A09</v>
          </cell>
          <cell r="F164">
            <v>6</v>
          </cell>
          <cell r="G164" t="str">
            <v>06</v>
          </cell>
          <cell r="H164" t="str">
            <v>朝読書　命を守る訓練
クラブ　ロング科学作品展運営委員会②搬入審査日比野1330福祉センター</v>
          </cell>
        </row>
        <row r="165">
          <cell r="B165" t="str">
            <v>A0907</v>
          </cell>
          <cell r="C165">
            <v>9</v>
          </cell>
          <cell r="D165" t="str">
            <v>09</v>
          </cell>
          <cell r="E165" t="str">
            <v>A09</v>
          </cell>
          <cell r="F165">
            <v>7</v>
          </cell>
          <cell r="G165" t="str">
            <v>07</v>
          </cell>
          <cell r="H165" t="str">
            <v xml:space="preserve">もくT 5年森林文化アカデミー愛の一声運動7:40～社会科作品展運営委員会②搬入審査　海江田1330福祉センター
</v>
          </cell>
        </row>
        <row r="166">
          <cell r="B166" t="str">
            <v>A0908</v>
          </cell>
          <cell r="C166">
            <v>9</v>
          </cell>
          <cell r="D166" t="str">
            <v>09</v>
          </cell>
          <cell r="E166" t="str">
            <v>A09</v>
          </cell>
          <cell r="F166">
            <v>8</v>
          </cell>
          <cell r="G166" t="str">
            <v>08</v>
          </cell>
          <cell r="H166" t="str">
            <v>E.T　ALT　人権図書2，5年読書感想文コンクール運営委員会②審査　堀田竹田1330総合会館</v>
          </cell>
        </row>
        <row r="167">
          <cell r="B167" t="str">
            <v>A0909</v>
          </cell>
          <cell r="C167">
            <v>9</v>
          </cell>
          <cell r="D167" t="str">
            <v>09</v>
          </cell>
          <cell r="E167" t="str">
            <v>A09</v>
          </cell>
          <cell r="F167">
            <v>9</v>
          </cell>
          <cell r="G167" t="str">
            <v>09</v>
          </cell>
          <cell r="H167" t="str">
            <v xml:space="preserve">◆科学･社会科作品展
◆可児・御嵩発明くふう展
可児市福祉センター
</v>
          </cell>
        </row>
        <row r="168">
          <cell r="B168" t="str">
            <v>A0910</v>
          </cell>
          <cell r="C168">
            <v>9</v>
          </cell>
          <cell r="D168" t="str">
            <v>09</v>
          </cell>
          <cell r="E168" t="str">
            <v>A09</v>
          </cell>
          <cell r="F168">
            <v>10</v>
          </cell>
          <cell r="G168">
            <v>10</v>
          </cell>
          <cell r="H168" t="str">
            <v>◆科学･社会科作品展
◆可児・御嵩発明くふう展</v>
          </cell>
        </row>
        <row r="169">
          <cell r="B169" t="str">
            <v>A0911</v>
          </cell>
          <cell r="C169">
            <v>9</v>
          </cell>
          <cell r="D169" t="str">
            <v>09</v>
          </cell>
          <cell r="E169" t="str">
            <v>A09</v>
          </cell>
          <cell r="F169">
            <v>11</v>
          </cell>
          <cell r="G169">
            <v>11</v>
          </cell>
          <cell r="H169" t="str">
            <v>身体測定(56年）打合せ科学・社会科作品展運営委員会③搬出　日比野海江田1500福祉センター
支援委員会観察訪問　石井930帷子第2幼稚園</v>
          </cell>
        </row>
        <row r="170">
          <cell r="B170" t="str">
            <v>A0912</v>
          </cell>
          <cell r="C170">
            <v>9</v>
          </cell>
          <cell r="D170" t="str">
            <v>09</v>
          </cell>
          <cell r="E170" t="str">
            <v>A09</v>
          </cell>
          <cell r="F170">
            <v>12</v>
          </cell>
          <cell r="G170">
            <v>12</v>
          </cell>
          <cell r="H170" t="str">
            <v>身体測定(34年）　SC
運動会結団式⑤</v>
          </cell>
        </row>
        <row r="171">
          <cell r="B171" t="str">
            <v>A0913</v>
          </cell>
          <cell r="C171">
            <v>9</v>
          </cell>
          <cell r="D171" t="str">
            <v>09</v>
          </cell>
          <cell r="E171" t="str">
            <v>A09</v>
          </cell>
          <cell r="F171">
            <v>13</v>
          </cell>
          <cell r="G171">
            <v>13</v>
          </cell>
          <cell r="H171" t="str">
            <v>朝読書(読み聞かせ)　ロング(応練)　身体測定(支12年）発達と教育の相談会⑤
社会科副読本編集委員会②堀田1530総合会館</v>
          </cell>
        </row>
        <row r="172">
          <cell r="B172" t="str">
            <v>A0914</v>
          </cell>
          <cell r="C172">
            <v>9</v>
          </cell>
          <cell r="D172" t="str">
            <v>09</v>
          </cell>
          <cell r="E172" t="str">
            <v>A09</v>
          </cell>
          <cell r="F172">
            <v>14</v>
          </cell>
          <cell r="G172">
            <v>14</v>
          </cell>
          <cell r="H172" t="str">
            <v>もくT　委員会　人権図書3，6年</v>
          </cell>
        </row>
        <row r="173">
          <cell r="B173" t="str">
            <v>A0915</v>
          </cell>
          <cell r="C173">
            <v>9</v>
          </cell>
          <cell r="D173" t="str">
            <v>09</v>
          </cell>
          <cell r="E173" t="str">
            <v>A09</v>
          </cell>
          <cell r="F173">
            <v>15</v>
          </cell>
          <cell r="G173">
            <v>15</v>
          </cell>
          <cell r="H173" t="str">
            <v>E.T　ALT献立作成委員会⑤ 佐々木1530WEB</v>
          </cell>
        </row>
        <row r="174">
          <cell r="B174" t="str">
            <v>A0916</v>
          </cell>
          <cell r="C174">
            <v>9</v>
          </cell>
          <cell r="D174" t="str">
            <v>09</v>
          </cell>
          <cell r="E174" t="str">
            <v>A09</v>
          </cell>
          <cell r="F174">
            <v>16</v>
          </cell>
          <cell r="G174">
            <v>16</v>
          </cell>
          <cell r="H174" t="str">
            <v/>
          </cell>
        </row>
        <row r="175">
          <cell r="B175" t="str">
            <v>A0917</v>
          </cell>
          <cell r="C175">
            <v>9</v>
          </cell>
          <cell r="D175" t="str">
            <v>09</v>
          </cell>
          <cell r="E175" t="str">
            <v>A09</v>
          </cell>
          <cell r="F175">
            <v>17</v>
          </cell>
          <cell r="G175">
            <v>17</v>
          </cell>
          <cell r="H175" t="str">
            <v/>
          </cell>
        </row>
        <row r="176">
          <cell r="B176" t="str">
            <v>A0918</v>
          </cell>
          <cell r="C176">
            <v>9</v>
          </cell>
          <cell r="D176" t="str">
            <v>09</v>
          </cell>
          <cell r="E176" t="str">
            <v>A09</v>
          </cell>
          <cell r="F176">
            <v>18</v>
          </cell>
          <cell r="G176">
            <v>18</v>
          </cell>
          <cell r="H176" t="str">
            <v>敬老の日</v>
          </cell>
        </row>
        <row r="177">
          <cell r="B177" t="str">
            <v>A0919</v>
          </cell>
          <cell r="C177">
            <v>9</v>
          </cell>
          <cell r="D177" t="str">
            <v>09</v>
          </cell>
          <cell r="E177" t="str">
            <v>A09</v>
          </cell>
          <cell r="F177">
            <v>19</v>
          </cell>
          <cell r="G177">
            <v>19</v>
          </cell>
          <cell r="H177" t="str">
            <v>SC 6年生幼稚園訪問②定例ケース会議連携校研修　宇野950春里土田小</v>
          </cell>
        </row>
        <row r="178">
          <cell r="B178" t="str">
            <v>A0920</v>
          </cell>
          <cell r="C178">
            <v>9</v>
          </cell>
          <cell r="D178" t="str">
            <v>09</v>
          </cell>
          <cell r="E178" t="str">
            <v>A09</v>
          </cell>
          <cell r="F178">
            <v>20</v>
          </cell>
          <cell r="G178">
            <v>20</v>
          </cell>
          <cell r="H178" t="str">
            <v>朝読書　支援学級音楽療法②
ロング(議)　人権図書返却一覧表低学年支援＜校外研の日＞
養護教諭部会４西久保1500総合会館</v>
          </cell>
        </row>
        <row r="179">
          <cell r="B179" t="str">
            <v>A0921</v>
          </cell>
          <cell r="C179">
            <v>9</v>
          </cell>
          <cell r="D179" t="str">
            <v>09</v>
          </cell>
          <cell r="E179" t="str">
            <v>A09</v>
          </cell>
          <cell r="F179">
            <v>21</v>
          </cell>
          <cell r="G179">
            <v>21</v>
          </cell>
          <cell r="H179" t="str">
            <v>もくT
委員会一覧表中学年</v>
          </cell>
        </row>
        <row r="180">
          <cell r="B180" t="str">
            <v>A0922</v>
          </cell>
          <cell r="C180">
            <v>9</v>
          </cell>
          <cell r="D180" t="str">
            <v>09</v>
          </cell>
          <cell r="E180" t="str">
            <v>A09</v>
          </cell>
          <cell r="F180">
            <v>22</v>
          </cell>
          <cell r="G180">
            <v>22</v>
          </cell>
          <cell r="H180" t="str">
            <v>E.T　ALT一覧表高学年
事前伝達相談会1515</v>
          </cell>
        </row>
        <row r="181">
          <cell r="B181" t="str">
            <v>A0923</v>
          </cell>
          <cell r="C181">
            <v>9</v>
          </cell>
          <cell r="D181" t="str">
            <v>09</v>
          </cell>
          <cell r="E181" t="str">
            <v>A09</v>
          </cell>
          <cell r="F181">
            <v>23</v>
          </cell>
          <cell r="G181">
            <v>23</v>
          </cell>
          <cell r="H181" t="str">
            <v>秋分の日</v>
          </cell>
        </row>
        <row r="182">
          <cell r="B182" t="str">
            <v>A0924</v>
          </cell>
          <cell r="C182">
            <v>9</v>
          </cell>
          <cell r="D182" t="str">
            <v>09</v>
          </cell>
          <cell r="E182" t="str">
            <v>A09</v>
          </cell>
          <cell r="F182">
            <v>24</v>
          </cell>
          <cell r="G182">
            <v>24</v>
          </cell>
          <cell r="H182" t="str">
            <v/>
          </cell>
        </row>
        <row r="183">
          <cell r="B183" t="str">
            <v>A0925</v>
          </cell>
          <cell r="C183">
            <v>9</v>
          </cell>
          <cell r="D183" t="str">
            <v>09</v>
          </cell>
          <cell r="E183" t="str">
            <v>A09</v>
          </cell>
          <cell r="F183">
            <v>25</v>
          </cell>
          <cell r="G183">
            <v>25</v>
          </cell>
          <cell r="H183" t="str">
            <v>分団長指導(昼）打合せ打合せICT活用研修　日比野1330教育センター</v>
          </cell>
        </row>
        <row r="184">
          <cell r="B184" t="str">
            <v>A0926</v>
          </cell>
          <cell r="C184">
            <v>9</v>
          </cell>
          <cell r="D184" t="str">
            <v>09</v>
          </cell>
          <cell r="E184" t="str">
            <v>A09</v>
          </cell>
          <cell r="F184">
            <v>26</v>
          </cell>
          <cell r="G184">
            <v>26</v>
          </cell>
          <cell r="H184" t="str">
            <v>南朝　　2年生わんぱく山②③
支援西可児中見学④運動会準備
主任児童委員訪問1030</v>
          </cell>
        </row>
        <row r="185">
          <cell r="B185" t="str">
            <v>A0927</v>
          </cell>
          <cell r="C185">
            <v>9</v>
          </cell>
          <cell r="D185" t="str">
            <v>09</v>
          </cell>
          <cell r="E185" t="str">
            <v>A09</v>
          </cell>
          <cell r="F185">
            <v>27</v>
          </cell>
          <cell r="G185">
            <v>27</v>
          </cell>
          <cell r="H185" t="str">
            <v>朝読書　ロング・分団会(昼）　ALT 支援学級音楽療法②
第２回学力向上推進会議　佐光WEB1400</v>
          </cell>
        </row>
        <row r="186">
          <cell r="B186" t="str">
            <v>A0928</v>
          </cell>
          <cell r="C186">
            <v>9</v>
          </cell>
          <cell r="D186" t="str">
            <v>09</v>
          </cell>
          <cell r="E186" t="str">
            <v>A09</v>
          </cell>
          <cell r="F186">
            <v>28</v>
          </cell>
          <cell r="G186">
            <v>28</v>
          </cell>
          <cell r="H186" t="str">
            <v>もくT　係会①
支援委員会観察訪問1130学校運営支援室会議⑤　牧ヶ野1400市役所</v>
          </cell>
        </row>
        <row r="187">
          <cell r="B187" t="str">
            <v>A0929</v>
          </cell>
          <cell r="C187">
            <v>9</v>
          </cell>
          <cell r="D187" t="str">
            <v>09</v>
          </cell>
          <cell r="E187" t="str">
            <v>A09</v>
          </cell>
          <cell r="F187">
            <v>29</v>
          </cell>
          <cell r="G187">
            <v>29</v>
          </cell>
          <cell r="H187" t="str">
            <v>E.T
1年生校外学習(牧歌の里)WISC検査　河原1330広見小</v>
          </cell>
        </row>
        <row r="188">
          <cell r="B188" t="str">
            <v>A0930</v>
          </cell>
          <cell r="C188">
            <v>9</v>
          </cell>
          <cell r="D188" t="str">
            <v>09</v>
          </cell>
          <cell r="E188" t="str">
            <v>A09</v>
          </cell>
          <cell r="F188">
            <v>30</v>
          </cell>
          <cell r="G188">
            <v>30</v>
          </cell>
          <cell r="H188" t="str">
            <v/>
          </cell>
        </row>
        <row r="189">
          <cell r="B189" t="str">
            <v>A1001</v>
          </cell>
          <cell r="C189">
            <v>10</v>
          </cell>
          <cell r="D189">
            <v>10</v>
          </cell>
          <cell r="E189" t="str">
            <v>A10</v>
          </cell>
          <cell r="F189">
            <v>1</v>
          </cell>
          <cell r="G189" t="str">
            <v>01</v>
          </cell>
          <cell r="H189" t="str">
            <v/>
          </cell>
        </row>
        <row r="190">
          <cell r="B190" t="str">
            <v>A1002</v>
          </cell>
          <cell r="C190">
            <v>10</v>
          </cell>
          <cell r="D190">
            <v>10</v>
          </cell>
          <cell r="E190" t="str">
            <v>A10</v>
          </cell>
          <cell r="F190">
            <v>2</v>
          </cell>
          <cell r="G190" t="str">
            <v>02</v>
          </cell>
          <cell r="H190" t="str">
            <v>3年生校外学習(岐阜ローズガーデン、アーラ)指導部会(11，12月提案)　情報モラル調査〆切小中校長会　堀田1330総合会館　指導1530旭小特新担（小中義特）③佐々木1000Web</v>
          </cell>
        </row>
        <row r="191">
          <cell r="B191" t="str">
            <v>A1003</v>
          </cell>
          <cell r="C191">
            <v>10</v>
          </cell>
          <cell r="D191">
            <v>10</v>
          </cell>
          <cell r="E191" t="str">
            <v>A10</v>
          </cell>
          <cell r="F191">
            <v>3</v>
          </cell>
          <cell r="G191" t="str">
            <v>03</v>
          </cell>
          <cell r="H191" t="str">
            <v>係会２　ロング(正副分団長指導,642年代表リハ）　SCことばの教室参観②小中教頭会⑥　原田1400総合会館</v>
          </cell>
        </row>
        <row r="192">
          <cell r="B192" t="str">
            <v>A1004</v>
          </cell>
          <cell r="C192">
            <v>10</v>
          </cell>
          <cell r="D192">
            <v>10</v>
          </cell>
          <cell r="E192" t="str">
            <v>A10</v>
          </cell>
          <cell r="F192">
            <v>4</v>
          </cell>
          <cell r="G192" t="str">
            <v>04</v>
          </cell>
          <cell r="H192" t="str">
            <v>朝読書(読み聞かせ)
5年生宿泊研修給食センター
就学時健診（今渡南小）</v>
          </cell>
        </row>
        <row r="193">
          <cell r="B193" t="str">
            <v>A1005</v>
          </cell>
          <cell r="C193">
            <v>10</v>
          </cell>
          <cell r="D193">
            <v>10</v>
          </cell>
          <cell r="E193" t="str">
            <v>A10</v>
          </cell>
          <cell r="F193">
            <v>5</v>
          </cell>
          <cell r="G193" t="str">
            <v>05</v>
          </cell>
          <cell r="H193" t="str">
            <v>5年生宿泊研修
もくT就学時健診（今渡北小）</v>
          </cell>
        </row>
        <row r="194">
          <cell r="B194" t="str">
            <v>A1006</v>
          </cell>
          <cell r="C194">
            <v>10</v>
          </cell>
          <cell r="D194">
            <v>10</v>
          </cell>
          <cell r="E194" t="str">
            <v>A10</v>
          </cell>
          <cell r="F194">
            <v>6</v>
          </cell>
          <cell r="G194" t="str">
            <v>06</v>
          </cell>
          <cell r="H194" t="str">
            <v>前期終業式　ALT
前期終業式前期終業式
◇可児市ＳＣ協議会③渡邉900総合会館</v>
          </cell>
        </row>
        <row r="195">
          <cell r="B195" t="str">
            <v>A1007</v>
          </cell>
          <cell r="C195">
            <v>10</v>
          </cell>
          <cell r="D195">
            <v>10</v>
          </cell>
          <cell r="E195" t="str">
            <v>A10</v>
          </cell>
          <cell r="F195">
            <v>7</v>
          </cell>
          <cell r="G195" t="str">
            <v>07</v>
          </cell>
          <cell r="H195" t="str">
            <v/>
          </cell>
        </row>
        <row r="196">
          <cell r="B196" t="str">
            <v>A1008</v>
          </cell>
          <cell r="C196">
            <v>10</v>
          </cell>
          <cell r="D196">
            <v>10</v>
          </cell>
          <cell r="E196" t="str">
            <v>A10</v>
          </cell>
          <cell r="F196">
            <v>8</v>
          </cell>
          <cell r="G196" t="str">
            <v>08</v>
          </cell>
          <cell r="H196" t="str">
            <v/>
          </cell>
        </row>
        <row r="197">
          <cell r="B197" t="str">
            <v>A1009</v>
          </cell>
          <cell r="C197">
            <v>10</v>
          </cell>
          <cell r="D197">
            <v>10</v>
          </cell>
          <cell r="E197" t="str">
            <v>A10</v>
          </cell>
          <cell r="F197">
            <v>9</v>
          </cell>
          <cell r="G197" t="str">
            <v>09</v>
          </cell>
          <cell r="H197" t="str">
            <v>スポーツの日</v>
          </cell>
        </row>
        <row r="198">
          <cell r="B198" t="str">
            <v>A1010</v>
          </cell>
          <cell r="C198">
            <v>10</v>
          </cell>
          <cell r="D198">
            <v>10</v>
          </cell>
          <cell r="E198" t="str">
            <v>A10</v>
          </cell>
          <cell r="F198">
            <v>10</v>
          </cell>
          <cell r="G198">
            <v>10</v>
          </cell>
          <cell r="H198" t="str">
            <v>SC ロング 3年食に関する指導　4年ガイドヘルプ体験①～④ネットサービス停止1530～1600
不登校対策学校訪問1500</v>
          </cell>
        </row>
        <row r="199">
          <cell r="B199" t="str">
            <v>A1011</v>
          </cell>
          <cell r="C199">
            <v>10</v>
          </cell>
          <cell r="D199">
            <v>10</v>
          </cell>
          <cell r="E199" t="str">
            <v>A10</v>
          </cell>
          <cell r="F199">
            <v>11</v>
          </cell>
          <cell r="G199">
            <v>11</v>
          </cell>
          <cell r="H199" t="str">
            <v>朝読書
就学時健診</v>
          </cell>
        </row>
        <row r="200">
          <cell r="B200" t="str">
            <v>A1012</v>
          </cell>
          <cell r="C200">
            <v>10</v>
          </cell>
          <cell r="D200">
            <v>10</v>
          </cell>
          <cell r="E200" t="str">
            <v>A10</v>
          </cell>
          <cell r="F200">
            <v>12</v>
          </cell>
          <cell r="G200">
            <v>12</v>
          </cell>
          <cell r="H200" t="str">
            <v xml:space="preserve">もくT　係会３　ALT
全校練習②　
</v>
          </cell>
        </row>
        <row r="201">
          <cell r="B201" t="str">
            <v>A1013</v>
          </cell>
          <cell r="C201">
            <v>10</v>
          </cell>
          <cell r="D201">
            <v>10</v>
          </cell>
          <cell r="E201" t="str">
            <v>A10</v>
          </cell>
          <cell r="F201">
            <v>13</v>
          </cell>
          <cell r="G201">
            <v>13</v>
          </cell>
          <cell r="H201" t="str">
            <v>E.T　教育長訪問AM就学時健診（広見小　河原1330・土田小）</v>
          </cell>
        </row>
        <row r="202">
          <cell r="B202" t="str">
            <v>A1014</v>
          </cell>
          <cell r="C202">
            <v>10</v>
          </cell>
          <cell r="D202">
            <v>10</v>
          </cell>
          <cell r="E202" t="str">
            <v>A10</v>
          </cell>
          <cell r="F202">
            <v>14</v>
          </cell>
          <cell r="G202">
            <v>14</v>
          </cell>
          <cell r="H202" t="str">
            <v/>
          </cell>
        </row>
        <row r="203">
          <cell r="B203" t="str">
            <v>A1015</v>
          </cell>
          <cell r="C203">
            <v>10</v>
          </cell>
          <cell r="D203">
            <v>10</v>
          </cell>
          <cell r="E203" t="str">
            <v>A10</v>
          </cell>
          <cell r="F203">
            <v>15</v>
          </cell>
          <cell r="G203">
            <v>15</v>
          </cell>
          <cell r="H203" t="str">
            <v/>
          </cell>
        </row>
        <row r="204">
          <cell r="B204" t="str">
            <v>A1016</v>
          </cell>
          <cell r="C204">
            <v>10</v>
          </cell>
          <cell r="D204">
            <v>10</v>
          </cell>
          <cell r="E204" t="str">
            <v>A10</v>
          </cell>
          <cell r="F204">
            <v>16</v>
          </cell>
          <cell r="G204">
            <v>16</v>
          </cell>
          <cell r="H204" t="str">
            <v xml:space="preserve">
運営委員会</v>
          </cell>
        </row>
        <row r="205">
          <cell r="B205" t="str">
            <v>A1017</v>
          </cell>
          <cell r="C205">
            <v>10</v>
          </cell>
          <cell r="D205">
            <v>10</v>
          </cell>
          <cell r="E205" t="str">
            <v>A10</v>
          </cell>
          <cell r="F205">
            <v>17</v>
          </cell>
          <cell r="G205">
            <v>17</v>
          </cell>
          <cell r="H205" t="str">
            <v xml:space="preserve">
小中美術展運営委員会①佐光1545WEB</v>
          </cell>
        </row>
        <row r="206">
          <cell r="B206" t="str">
            <v>A1018</v>
          </cell>
          <cell r="C206">
            <v>10</v>
          </cell>
          <cell r="D206">
            <v>10</v>
          </cell>
          <cell r="E206" t="str">
            <v>A10</v>
          </cell>
          <cell r="F206">
            <v>18</v>
          </cell>
          <cell r="G206">
            <v>18</v>
          </cell>
          <cell r="H206" t="str">
            <v>朝読書　全校練習②　ALT ロング養護教諭部会⑤西久保1500総合会館　行事調整委員会　堀田1530総合会館</v>
          </cell>
        </row>
        <row r="207">
          <cell r="B207" t="str">
            <v>A1019</v>
          </cell>
          <cell r="C207">
            <v>10</v>
          </cell>
          <cell r="D207">
            <v>10</v>
          </cell>
          <cell r="E207" t="str">
            <v>A10</v>
          </cell>
          <cell r="F207">
            <v>19</v>
          </cell>
          <cell r="G207">
            <v>19</v>
          </cell>
          <cell r="H207" t="str">
            <v>もくT　学校運営支援室会議⑥牧ヶ野1400市役所
就学時健診（春里小・桜ケ丘小）道徳教育パワーアップ実践事業発表会　西尾1300美濃加茂東</v>
          </cell>
        </row>
        <row r="208">
          <cell r="B208" t="str">
            <v>A1020</v>
          </cell>
          <cell r="C208">
            <v>10</v>
          </cell>
          <cell r="D208">
            <v>10</v>
          </cell>
          <cell r="E208" t="str">
            <v>A10</v>
          </cell>
          <cell r="F208">
            <v>20</v>
          </cell>
          <cell r="G208">
            <v>20</v>
          </cell>
          <cell r="H208" t="str">
            <v>運動会準備就学時健診（東明小）
学校所員会　山本920桜ヶ丘小</v>
          </cell>
        </row>
        <row r="209">
          <cell r="B209" t="str">
            <v>A1021</v>
          </cell>
          <cell r="C209">
            <v>10</v>
          </cell>
          <cell r="D209">
            <v>10</v>
          </cell>
          <cell r="E209" t="str">
            <v>A10</v>
          </cell>
          <cell r="F209">
            <v>21</v>
          </cell>
          <cell r="G209">
            <v>21</v>
          </cell>
          <cell r="H209" t="str">
            <v>運動会</v>
          </cell>
        </row>
        <row r="210">
          <cell r="B210" t="str">
            <v>A1022</v>
          </cell>
          <cell r="C210">
            <v>10</v>
          </cell>
          <cell r="D210">
            <v>10</v>
          </cell>
          <cell r="E210" t="str">
            <v>A10</v>
          </cell>
          <cell r="F210">
            <v>22</v>
          </cell>
          <cell r="G210">
            <v>22</v>
          </cell>
          <cell r="H210" t="str">
            <v/>
          </cell>
        </row>
        <row r="211">
          <cell r="B211" t="str">
            <v>A1023</v>
          </cell>
          <cell r="C211">
            <v>10</v>
          </cell>
          <cell r="D211">
            <v>10</v>
          </cell>
          <cell r="E211" t="str">
            <v>A10</v>
          </cell>
          <cell r="F211">
            <v>23</v>
          </cell>
          <cell r="G211">
            <v>23</v>
          </cell>
          <cell r="H211" t="str">
            <v>振替休業日</v>
          </cell>
        </row>
        <row r="212">
          <cell r="B212" t="str">
            <v>A1024</v>
          </cell>
          <cell r="C212">
            <v>10</v>
          </cell>
          <cell r="D212">
            <v>10</v>
          </cell>
          <cell r="E212" t="str">
            <v>A10</v>
          </cell>
          <cell r="F212">
            <v>24</v>
          </cell>
          <cell r="G212">
            <v>24</v>
          </cell>
          <cell r="H212" t="str">
            <v>5年わんぱく山遊具づくり　SC　QU～30日までに定例ケース会議
主任児童委員訪問1030地区小中校長会評議員会③　堀田900～1100WEB</v>
          </cell>
        </row>
        <row r="213">
          <cell r="B213" t="str">
            <v>A1025</v>
          </cell>
          <cell r="C213">
            <v>10</v>
          </cell>
          <cell r="D213">
            <v>10</v>
          </cell>
          <cell r="E213" t="str">
            <v>A10</v>
          </cell>
          <cell r="F213">
            <v>25</v>
          </cell>
          <cell r="G213">
            <v>25</v>
          </cell>
          <cell r="H213" t="str">
            <v>朝読書(読み聞かせ:高)
ロング　4年ゴールボール体験①～④　5年わんぱく山遊具づくり教育支援委員会判定部会③山内1330総合会館
SV懇談　西久保1600研究所</v>
          </cell>
        </row>
        <row r="214">
          <cell r="B214" t="str">
            <v>A1026</v>
          </cell>
          <cell r="C214">
            <v>10</v>
          </cell>
          <cell r="D214">
            <v>10</v>
          </cell>
          <cell r="E214" t="str">
            <v>A10</v>
          </cell>
          <cell r="F214">
            <v>26</v>
          </cell>
          <cell r="G214">
            <v>26</v>
          </cell>
          <cell r="H214" t="str">
            <v>もくT 委員会　縦⑤
いじめ防止専門委員会1300国際教室担当者会② 原田1530総合会館東海北陸地区連合小学校長会教育研究岐阜大会　堀田1300岐阜会場
事務職員部会研究大会</v>
          </cell>
        </row>
        <row r="215">
          <cell r="B215" t="str">
            <v>A1027</v>
          </cell>
          <cell r="C215">
            <v>10</v>
          </cell>
          <cell r="D215">
            <v>10</v>
          </cell>
          <cell r="E215" t="str">
            <v>A10</v>
          </cell>
          <cell r="F215">
            <v>27</v>
          </cell>
          <cell r="G215">
            <v>27</v>
          </cell>
          <cell r="H215" t="str">
            <v>E.T　2年生校外学習(モンキーセンター)東海北陸地区連合小学校長会教育研究岐阜大会　堀田900岐阜会場</v>
          </cell>
        </row>
        <row r="216">
          <cell r="B216" t="str">
            <v>A1028</v>
          </cell>
          <cell r="C216">
            <v>10</v>
          </cell>
          <cell r="D216">
            <v>10</v>
          </cell>
          <cell r="E216" t="str">
            <v>A10</v>
          </cell>
          <cell r="F216">
            <v>28</v>
          </cell>
          <cell r="G216">
            <v>28</v>
          </cell>
          <cell r="H216" t="str">
            <v/>
          </cell>
        </row>
        <row r="217">
          <cell r="B217" t="str">
            <v>A1029</v>
          </cell>
          <cell r="C217">
            <v>10</v>
          </cell>
          <cell r="D217">
            <v>10</v>
          </cell>
          <cell r="E217" t="str">
            <v>A10</v>
          </cell>
          <cell r="F217">
            <v>29</v>
          </cell>
          <cell r="G217">
            <v>29</v>
          </cell>
          <cell r="H217" t="str">
            <v/>
          </cell>
        </row>
        <row r="218">
          <cell r="B218" t="str">
            <v>A1030</v>
          </cell>
          <cell r="C218">
            <v>10</v>
          </cell>
          <cell r="D218">
            <v>10</v>
          </cell>
          <cell r="E218" t="str">
            <v>A10</v>
          </cell>
          <cell r="F218">
            <v>30</v>
          </cell>
          <cell r="G218">
            <v>30</v>
          </cell>
          <cell r="H218" t="str">
            <v xml:space="preserve">
職員会ＩＭ検査　原田西久保ＡＭ岐阜総合医療センター</v>
          </cell>
        </row>
        <row r="219">
          <cell r="B219" t="str">
            <v>A1031</v>
          </cell>
          <cell r="C219">
            <v>10</v>
          </cell>
          <cell r="D219">
            <v>10</v>
          </cell>
          <cell r="E219" t="str">
            <v>A10</v>
          </cell>
          <cell r="F219">
            <v>31</v>
          </cell>
          <cell r="G219">
            <v>31</v>
          </cell>
          <cell r="H219" t="str">
            <v>観劇会学年部会</v>
          </cell>
        </row>
        <row r="220">
          <cell r="B220" t="str">
            <v>A1101</v>
          </cell>
          <cell r="C220">
            <v>11</v>
          </cell>
          <cell r="D220">
            <v>11</v>
          </cell>
          <cell r="E220" t="str">
            <v>A11</v>
          </cell>
          <cell r="F220">
            <v>1</v>
          </cell>
          <cell r="G220" t="str">
            <v>01</v>
          </cell>
          <cell r="H220" t="str">
            <v>朝読書　全校朝会　6年わんぱく山解体　ロング◆小中校長会⑦堀田1330総合会館</v>
          </cell>
        </row>
        <row r="221">
          <cell r="B221" t="str">
            <v>A1102</v>
          </cell>
          <cell r="C221">
            <v>11</v>
          </cell>
          <cell r="D221">
            <v>11</v>
          </cell>
          <cell r="E221" t="str">
            <v>A11</v>
          </cell>
          <cell r="F221">
            <v>2</v>
          </cell>
          <cell r="G221" t="str">
            <v>02</v>
          </cell>
          <cell r="H221" t="str">
            <v>もくT 笑顔の学校公表会（広見小・広陵中）修学旅行引率者会長良東小学校公表会　大澤1100</v>
          </cell>
        </row>
        <row r="222">
          <cell r="B222" t="str">
            <v>A1103</v>
          </cell>
          <cell r="C222">
            <v>11</v>
          </cell>
          <cell r="D222">
            <v>11</v>
          </cell>
          <cell r="E222" t="str">
            <v>A11</v>
          </cell>
          <cell r="F222">
            <v>3</v>
          </cell>
          <cell r="G222" t="str">
            <v>03</v>
          </cell>
          <cell r="H222" t="str">
            <v>文化の日</v>
          </cell>
        </row>
        <row r="223">
          <cell r="B223" t="str">
            <v>A1104</v>
          </cell>
          <cell r="C223">
            <v>11</v>
          </cell>
          <cell r="D223">
            <v>11</v>
          </cell>
          <cell r="E223" t="str">
            <v>A11</v>
          </cell>
          <cell r="F223">
            <v>4</v>
          </cell>
          <cell r="G223" t="str">
            <v>04</v>
          </cell>
          <cell r="H223" t="str">
            <v/>
          </cell>
        </row>
        <row r="224">
          <cell r="B224" t="str">
            <v>A1105</v>
          </cell>
          <cell r="C224">
            <v>11</v>
          </cell>
          <cell r="D224">
            <v>11</v>
          </cell>
          <cell r="E224" t="str">
            <v>A11</v>
          </cell>
          <cell r="F224">
            <v>5</v>
          </cell>
          <cell r="G224" t="str">
            <v>05</v>
          </cell>
          <cell r="H224" t="str">
            <v/>
          </cell>
        </row>
        <row r="225">
          <cell r="B225" t="str">
            <v>A1106</v>
          </cell>
          <cell r="C225">
            <v>11</v>
          </cell>
          <cell r="D225">
            <v>11</v>
          </cell>
          <cell r="E225" t="str">
            <v>A11</v>
          </cell>
          <cell r="F225">
            <v>6</v>
          </cell>
          <cell r="G225" t="str">
            <v>06</v>
          </cell>
          <cell r="H225" t="str">
            <v>なやみアンケート～10日Q-U研修1515
学校運営協議会堀田1000春里小</v>
          </cell>
        </row>
        <row r="226">
          <cell r="B226" t="str">
            <v>A1107</v>
          </cell>
          <cell r="C226">
            <v>11</v>
          </cell>
          <cell r="D226">
            <v>11</v>
          </cell>
          <cell r="E226" t="str">
            <v>A11</v>
          </cell>
          <cell r="F226">
            <v>7</v>
          </cell>
          <cell r="G226" t="str">
            <v>07</v>
          </cell>
          <cell r="H226" t="str">
            <v>SC初任者研修連携校研修会場小中教頭会⑦ 原田1400総合会館</v>
          </cell>
        </row>
        <row r="227">
          <cell r="B227" t="str">
            <v>A1108</v>
          </cell>
          <cell r="C227">
            <v>11</v>
          </cell>
          <cell r="D227">
            <v>11</v>
          </cell>
          <cell r="E227" t="str">
            <v>A11</v>
          </cell>
          <cell r="F227">
            <v>8</v>
          </cell>
          <cell r="G227" t="str">
            <v>08</v>
          </cell>
          <cell r="H227" t="str">
            <v xml:space="preserve">朝読書(読み聞かせ)　ロング(議)支援学級音楽療法②　ALT教育支援委員会全体会②山内1530総合会館
</v>
          </cell>
        </row>
        <row r="228">
          <cell r="B228" t="str">
            <v>A1109</v>
          </cell>
          <cell r="C228">
            <v>11</v>
          </cell>
          <cell r="D228">
            <v>11</v>
          </cell>
          <cell r="E228" t="str">
            <v>A11</v>
          </cell>
          <cell r="F228">
            <v>9</v>
          </cell>
          <cell r="G228" t="str">
            <v>09</v>
          </cell>
          <cell r="H228" t="str">
            <v xml:space="preserve">もくT
クラブ愛の一声運動7:40～
学校所員会研究授業　山本930可児学校保健会 学校保健研究総会 堀田西久保1330中恵土地区C
</v>
          </cell>
        </row>
        <row r="229">
          <cell r="B229" t="str">
            <v>A1110</v>
          </cell>
          <cell r="C229">
            <v>11</v>
          </cell>
          <cell r="D229">
            <v>11</v>
          </cell>
          <cell r="E229" t="str">
            <v>A11</v>
          </cell>
          <cell r="F229">
            <v>10</v>
          </cell>
          <cell r="G229">
            <v>10</v>
          </cell>
          <cell r="H229" t="str">
            <v xml:space="preserve">E.T事務職員部会②牧ヶ野1400市役所
授業改善講座大澤PMWEB
</v>
          </cell>
        </row>
        <row r="230">
          <cell r="B230" t="str">
            <v>A1111</v>
          </cell>
          <cell r="C230">
            <v>11</v>
          </cell>
          <cell r="D230">
            <v>11</v>
          </cell>
          <cell r="E230" t="str">
            <v>A11</v>
          </cell>
          <cell r="F230">
            <v>11</v>
          </cell>
          <cell r="G230">
            <v>11</v>
          </cell>
          <cell r="H230" t="str">
            <v>授業参観・懇談会打合せ県中体連駅伝競走大会</v>
          </cell>
        </row>
        <row r="231">
          <cell r="B231" t="str">
            <v>A1112</v>
          </cell>
          <cell r="C231">
            <v>11</v>
          </cell>
          <cell r="D231">
            <v>11</v>
          </cell>
          <cell r="E231" t="str">
            <v>A11</v>
          </cell>
          <cell r="F231">
            <v>12</v>
          </cell>
          <cell r="G231">
            <v>12</v>
          </cell>
          <cell r="H231" t="str">
            <v xml:space="preserve">可児口腔保健講演会（ala）花いっぱい運動
</v>
          </cell>
        </row>
        <row r="232">
          <cell r="B232" t="str">
            <v>A1113</v>
          </cell>
          <cell r="C232">
            <v>11</v>
          </cell>
          <cell r="D232">
            <v>11</v>
          </cell>
          <cell r="E232" t="str">
            <v>A11</v>
          </cell>
          <cell r="F232">
            <v>13</v>
          </cell>
          <cell r="G232">
            <v>13</v>
          </cell>
          <cell r="H232" t="str">
            <v>打合せWeb　6年生修学旅行
残量調査～17日
教育相談週間</v>
          </cell>
        </row>
        <row r="233">
          <cell r="B233" t="str">
            <v>A1114</v>
          </cell>
          <cell r="C233">
            <v>11</v>
          </cell>
          <cell r="D233">
            <v>11</v>
          </cell>
          <cell r="E233" t="str">
            <v>A11</v>
          </cell>
          <cell r="F233">
            <v>14</v>
          </cell>
          <cell r="G233">
            <v>14</v>
          </cell>
          <cell r="H233" t="str">
            <v>6年生修学旅行　SC初任者研修事務所研修　宇野915総合庁舎</v>
          </cell>
        </row>
        <row r="234">
          <cell r="B234" t="str">
            <v>A1115</v>
          </cell>
          <cell r="C234">
            <v>11</v>
          </cell>
          <cell r="D234">
            <v>11</v>
          </cell>
          <cell r="E234" t="str">
            <v>A11</v>
          </cell>
          <cell r="F234">
            <v>15</v>
          </cell>
          <cell r="G234">
            <v>15</v>
          </cell>
          <cell r="H234" t="str">
            <v>振替休業日</v>
          </cell>
        </row>
        <row r="235">
          <cell r="B235" t="str">
            <v>A1116</v>
          </cell>
          <cell r="C235">
            <v>11</v>
          </cell>
          <cell r="D235">
            <v>11</v>
          </cell>
          <cell r="E235" t="str">
            <v>A11</v>
          </cell>
          <cell r="F235">
            <v>16</v>
          </cell>
          <cell r="G235">
            <v>16</v>
          </cell>
          <cell r="H235" t="str">
            <v>もくT　3，4年人権ぬくもり教室②　5・6年生命の教育⑤⑥
2年生わんぱく山②③ ロングドイツ視察団</v>
          </cell>
        </row>
        <row r="236">
          <cell r="B236" t="str">
            <v>A1117</v>
          </cell>
          <cell r="C236">
            <v>11</v>
          </cell>
          <cell r="D236">
            <v>11</v>
          </cell>
          <cell r="E236" t="str">
            <v>A11</v>
          </cell>
          <cell r="F236">
            <v>17</v>
          </cell>
          <cell r="G236">
            <v>17</v>
          </cell>
          <cell r="H236" t="str">
            <v>E.T　ALT　献立作成委員会⑦ 佐々木1530WEB</v>
          </cell>
        </row>
        <row r="237">
          <cell r="B237" t="str">
            <v>A1118</v>
          </cell>
          <cell r="C237">
            <v>11</v>
          </cell>
          <cell r="D237">
            <v>11</v>
          </cell>
          <cell r="E237" t="str">
            <v>A11</v>
          </cell>
          <cell r="F237">
            <v>18</v>
          </cell>
          <cell r="G237">
            <v>18</v>
          </cell>
          <cell r="H237" t="str">
            <v/>
          </cell>
        </row>
        <row r="238">
          <cell r="B238" t="str">
            <v>A1119</v>
          </cell>
          <cell r="C238">
            <v>11</v>
          </cell>
          <cell r="D238">
            <v>11</v>
          </cell>
          <cell r="E238" t="str">
            <v>A11</v>
          </cell>
          <cell r="F238">
            <v>19</v>
          </cell>
          <cell r="G238">
            <v>19</v>
          </cell>
          <cell r="H238" t="str">
            <v/>
          </cell>
        </row>
        <row r="239">
          <cell r="B239" t="str">
            <v>A1120</v>
          </cell>
          <cell r="C239">
            <v>11</v>
          </cell>
          <cell r="D239">
            <v>11</v>
          </cell>
          <cell r="E239" t="str">
            <v>A11</v>
          </cell>
          <cell r="F239">
            <v>20</v>
          </cell>
          <cell r="G239">
            <v>20</v>
          </cell>
          <cell r="H239" t="str">
            <v>打合せ SC打合せ教務主任会④　佐光1400総合会館</v>
          </cell>
        </row>
        <row r="240">
          <cell r="B240" t="str">
            <v>A1121</v>
          </cell>
          <cell r="C240">
            <v>11</v>
          </cell>
          <cell r="D240">
            <v>11</v>
          </cell>
          <cell r="E240" t="str">
            <v>A11</v>
          </cell>
          <cell r="F240">
            <v>21</v>
          </cell>
          <cell r="G240">
            <v>21</v>
          </cell>
          <cell r="H240" t="str">
            <v>委員会カニミライブ図書館内覧会　堀田1000ヨシヅヤ</v>
          </cell>
        </row>
        <row r="241">
          <cell r="B241" t="str">
            <v>A1122</v>
          </cell>
          <cell r="C241">
            <v>11</v>
          </cell>
          <cell r="D241">
            <v>11</v>
          </cell>
          <cell r="E241" t="str">
            <v>A11</v>
          </cell>
          <cell r="F241">
            <v>22</v>
          </cell>
          <cell r="G241">
            <v>22</v>
          </cell>
          <cell r="H241" t="str">
            <v xml:space="preserve">朝読書(読み聞かせ:高)　ロング
</v>
          </cell>
        </row>
        <row r="242">
          <cell r="B242" t="str">
            <v>A1123</v>
          </cell>
          <cell r="C242">
            <v>11</v>
          </cell>
          <cell r="D242">
            <v>11</v>
          </cell>
          <cell r="E242" t="str">
            <v>A11</v>
          </cell>
          <cell r="F242">
            <v>23</v>
          </cell>
          <cell r="G242">
            <v>23</v>
          </cell>
          <cell r="H242" t="str">
            <v>勤労感謝の日</v>
          </cell>
        </row>
        <row r="243">
          <cell r="B243" t="str">
            <v>A1124</v>
          </cell>
          <cell r="C243">
            <v>11</v>
          </cell>
          <cell r="D243">
            <v>11</v>
          </cell>
          <cell r="E243" t="str">
            <v>A11</v>
          </cell>
          <cell r="F243">
            <v>24</v>
          </cell>
          <cell r="G243">
            <v>24</v>
          </cell>
          <cell r="H243" t="str">
            <v>E.T　ALT
人権教育表彰1300校長室</v>
          </cell>
        </row>
        <row r="244">
          <cell r="B244" t="str">
            <v>A1125</v>
          </cell>
          <cell r="C244">
            <v>11</v>
          </cell>
          <cell r="D244">
            <v>11</v>
          </cell>
          <cell r="E244" t="str">
            <v>A11</v>
          </cell>
          <cell r="F244">
            <v>25</v>
          </cell>
          <cell r="G244">
            <v>25</v>
          </cell>
          <cell r="H244" t="str">
            <v/>
          </cell>
        </row>
        <row r="245">
          <cell r="B245" t="str">
            <v>A1126</v>
          </cell>
          <cell r="C245">
            <v>11</v>
          </cell>
          <cell r="D245">
            <v>11</v>
          </cell>
          <cell r="E245" t="str">
            <v>A11</v>
          </cell>
          <cell r="F245">
            <v>26</v>
          </cell>
          <cell r="G245">
            <v>26</v>
          </cell>
          <cell r="H245" t="str">
            <v/>
          </cell>
        </row>
        <row r="246">
          <cell r="B246" t="str">
            <v>A1127</v>
          </cell>
          <cell r="C246">
            <v>11</v>
          </cell>
          <cell r="D246">
            <v>11</v>
          </cell>
          <cell r="E246" t="str">
            <v>A11</v>
          </cell>
          <cell r="F246">
            <v>27</v>
          </cell>
          <cell r="G246">
            <v>27</v>
          </cell>
          <cell r="H246" t="str">
            <v>指導部会(1，2，3月提案）</v>
          </cell>
        </row>
        <row r="247">
          <cell r="B247" t="str">
            <v>A1128</v>
          </cell>
          <cell r="C247">
            <v>11</v>
          </cell>
          <cell r="D247">
            <v>11</v>
          </cell>
          <cell r="E247" t="str">
            <v>A11</v>
          </cell>
          <cell r="F247">
            <v>28</v>
          </cell>
          <cell r="G247">
            <v>28</v>
          </cell>
          <cell r="H247" t="str">
            <v>SC 支援ぶんぐ屋さん開店56年　全校朝会定例ケース会議
主任児童委員訪問1030
可児市SV訪問930小中特支担当者会②　三枝1545ＷＥＢ</v>
          </cell>
        </row>
        <row r="248">
          <cell r="B248" t="str">
            <v>A1129</v>
          </cell>
          <cell r="C248">
            <v>11</v>
          </cell>
          <cell r="D248">
            <v>11</v>
          </cell>
          <cell r="E248" t="str">
            <v>A11</v>
          </cell>
          <cell r="F248">
            <v>29</v>
          </cell>
          <cell r="G248">
            <v>29</v>
          </cell>
          <cell r="H248" t="str">
            <v xml:space="preserve">朝読書　ロングALT　支援ぶんぐ屋さん開店12年
</v>
          </cell>
        </row>
        <row r="249">
          <cell r="B249" t="str">
            <v>A1130</v>
          </cell>
          <cell r="C249">
            <v>11</v>
          </cell>
          <cell r="D249">
            <v>11</v>
          </cell>
          <cell r="E249" t="str">
            <v>A11</v>
          </cell>
          <cell r="F249">
            <v>30</v>
          </cell>
          <cell r="G249">
            <v>30</v>
          </cell>
          <cell r="H249" t="str">
            <v>もくT　支援ぶんぐ屋さん開店34年　学校運営支援室会議⑦牧ヶ野1400市役所</v>
          </cell>
        </row>
        <row r="250">
          <cell r="B250" t="str">
            <v>A1201</v>
          </cell>
          <cell r="C250">
            <v>12</v>
          </cell>
          <cell r="D250">
            <v>12</v>
          </cell>
          <cell r="E250" t="str">
            <v>A12</v>
          </cell>
          <cell r="F250">
            <v>1</v>
          </cell>
          <cell r="G250" t="str">
            <v>01</v>
          </cell>
          <cell r="H250" t="str">
            <v>E.T 2年生校外学習(地区センター図書館分室)
全校研究会(高鷲小:曽我部校長先生)</v>
          </cell>
        </row>
        <row r="251">
          <cell r="B251" t="str">
            <v>A1202</v>
          </cell>
          <cell r="C251">
            <v>12</v>
          </cell>
          <cell r="D251">
            <v>12</v>
          </cell>
          <cell r="E251" t="str">
            <v>A12</v>
          </cell>
          <cell r="F251">
            <v>2</v>
          </cell>
          <cell r="G251" t="str">
            <v>02</v>
          </cell>
          <cell r="H251" t="str">
            <v/>
          </cell>
        </row>
        <row r="252">
          <cell r="B252" t="str">
            <v>A1203</v>
          </cell>
          <cell r="C252">
            <v>12</v>
          </cell>
          <cell r="D252">
            <v>12</v>
          </cell>
          <cell r="E252" t="str">
            <v>A12</v>
          </cell>
          <cell r="F252">
            <v>3</v>
          </cell>
          <cell r="G252" t="str">
            <v>03</v>
          </cell>
          <cell r="H252" t="str">
            <v/>
          </cell>
        </row>
        <row r="253">
          <cell r="B253" t="str">
            <v>A1204</v>
          </cell>
          <cell r="C253">
            <v>12</v>
          </cell>
          <cell r="D253">
            <v>12</v>
          </cell>
          <cell r="E253" t="str">
            <v>A12</v>
          </cell>
          <cell r="F253">
            <v>4</v>
          </cell>
          <cell r="G253" t="str">
            <v>04</v>
          </cell>
          <cell r="H253" t="str">
            <v>運営委員会◆小中校長会⑧重点講話④人権教育　牧ヶ野PMWEB</v>
          </cell>
        </row>
        <row r="254">
          <cell r="B254" t="str">
            <v>A1205</v>
          </cell>
          <cell r="C254">
            <v>12</v>
          </cell>
          <cell r="D254">
            <v>12</v>
          </cell>
          <cell r="E254" t="str">
            <v>A12</v>
          </cell>
          <cell r="F254">
            <v>5</v>
          </cell>
          <cell r="G254" t="str">
            <v>05</v>
          </cell>
          <cell r="H254" t="str">
            <v>4年生食に関する指導③④
SC シェイクアウト小中教頭会⑧原田1400総合会館</v>
          </cell>
        </row>
        <row r="255">
          <cell r="B255" t="str">
            <v>A1206</v>
          </cell>
          <cell r="C255">
            <v>12</v>
          </cell>
          <cell r="D255">
            <v>12</v>
          </cell>
          <cell r="E255" t="str">
            <v>A12</v>
          </cell>
          <cell r="F255">
            <v>6</v>
          </cell>
          <cell r="G255" t="str">
            <v>06</v>
          </cell>
          <cell r="H255" t="str">
            <v>朝読書　支援学級音楽療法②
ロング　市教研（小中）②養護教諭部会管理研③学級経営基礎形成　大石西尾佐々木PM総合庁舎</v>
          </cell>
        </row>
        <row r="256">
          <cell r="B256" t="str">
            <v>A1207</v>
          </cell>
          <cell r="C256">
            <v>12</v>
          </cell>
          <cell r="D256">
            <v>12</v>
          </cell>
          <cell r="E256" t="str">
            <v>A12</v>
          </cell>
          <cell r="F256">
            <v>7</v>
          </cell>
          <cell r="G256" t="str">
            <v>07</v>
          </cell>
          <cell r="H256" t="str">
            <v>もくT　クラブ　ひびきあい集会給食物資選定委員会⑧佐々木1530給食センター
人事懇談　堀田950教育長室</v>
          </cell>
        </row>
        <row r="257">
          <cell r="B257" t="str">
            <v>A1208</v>
          </cell>
          <cell r="C257">
            <v>12</v>
          </cell>
          <cell r="D257">
            <v>12</v>
          </cell>
          <cell r="E257" t="str">
            <v>A12</v>
          </cell>
          <cell r="F257">
            <v>8</v>
          </cell>
          <cell r="G257" t="str">
            <v>08</v>
          </cell>
          <cell r="H257" t="str">
            <v xml:space="preserve">E.T　ALT　6年薬物乱用防止講座②
</v>
          </cell>
        </row>
        <row r="258">
          <cell r="B258" t="str">
            <v>A1209</v>
          </cell>
          <cell r="C258">
            <v>12</v>
          </cell>
          <cell r="D258">
            <v>12</v>
          </cell>
          <cell r="E258" t="str">
            <v>A12</v>
          </cell>
          <cell r="F258">
            <v>9</v>
          </cell>
          <cell r="G258" t="str">
            <v>09</v>
          </cell>
          <cell r="H258" t="str">
            <v/>
          </cell>
        </row>
        <row r="259">
          <cell r="B259" t="str">
            <v>A1210</v>
          </cell>
          <cell r="C259">
            <v>12</v>
          </cell>
          <cell r="D259">
            <v>12</v>
          </cell>
          <cell r="E259" t="str">
            <v>A12</v>
          </cell>
          <cell r="F259">
            <v>10</v>
          </cell>
          <cell r="G259">
            <v>10</v>
          </cell>
          <cell r="H259" t="str">
            <v/>
          </cell>
        </row>
        <row r="260">
          <cell r="B260" t="str">
            <v>A1211</v>
          </cell>
          <cell r="C260">
            <v>12</v>
          </cell>
          <cell r="D260">
            <v>12</v>
          </cell>
          <cell r="E260" t="str">
            <v>A12</v>
          </cell>
          <cell r="F260">
            <v>11</v>
          </cell>
          <cell r="G260">
            <v>11</v>
          </cell>
          <cell r="H260" t="str">
            <v>職員会　家庭学習がんばり週間　大掃除週間～15日
支援居住地交流②</v>
          </cell>
        </row>
        <row r="261">
          <cell r="B261" t="str">
            <v>A1212</v>
          </cell>
          <cell r="C261">
            <v>12</v>
          </cell>
          <cell r="D261">
            <v>12</v>
          </cell>
          <cell r="E261" t="str">
            <v>A12</v>
          </cell>
          <cell r="F261">
            <v>12</v>
          </cell>
          <cell r="G261">
            <v>12</v>
          </cell>
          <cell r="H261" t="str">
            <v>南朝　6年進路講話④大前主幹</v>
          </cell>
        </row>
        <row r="262">
          <cell r="B262" t="str">
            <v>A1213</v>
          </cell>
          <cell r="C262">
            <v>12</v>
          </cell>
          <cell r="D262">
            <v>12</v>
          </cell>
          <cell r="E262" t="str">
            <v>A12</v>
          </cell>
          <cell r="F262">
            <v>13</v>
          </cell>
          <cell r="G262">
            <v>13</v>
          </cell>
          <cell r="H262" t="str">
            <v>朝読書(読み聞かせ)
ロング(議)　ALT</v>
          </cell>
        </row>
        <row r="263">
          <cell r="B263" t="str">
            <v>A1214</v>
          </cell>
          <cell r="C263">
            <v>12</v>
          </cell>
          <cell r="D263">
            <v>12</v>
          </cell>
          <cell r="E263" t="str">
            <v>A12</v>
          </cell>
          <cell r="F263">
            <v>14</v>
          </cell>
          <cell r="G263">
            <v>14</v>
          </cell>
          <cell r="H263" t="str">
            <v>もくT　縦⑤ 租税教室③④</v>
          </cell>
        </row>
        <row r="264">
          <cell r="B264" t="str">
            <v>A1215</v>
          </cell>
          <cell r="C264">
            <v>12</v>
          </cell>
          <cell r="D264">
            <v>12</v>
          </cell>
          <cell r="E264" t="str">
            <v>A12</v>
          </cell>
          <cell r="F264">
            <v>15</v>
          </cell>
          <cell r="G264">
            <v>15</v>
          </cell>
          <cell r="H264" t="str">
            <v>E.T　56年可児交響楽団鑑賞会⑤
冬休み前図書返却給食主任会②佐々木1530WEB</v>
          </cell>
        </row>
        <row r="265">
          <cell r="B265" t="str">
            <v>A1216</v>
          </cell>
          <cell r="C265">
            <v>12</v>
          </cell>
          <cell r="D265">
            <v>12</v>
          </cell>
          <cell r="E265" t="str">
            <v>A12</v>
          </cell>
          <cell r="F265">
            <v>16</v>
          </cell>
          <cell r="G265">
            <v>16</v>
          </cell>
          <cell r="H265" t="str">
            <v/>
          </cell>
        </row>
        <row r="266">
          <cell r="B266" t="str">
            <v>A1217</v>
          </cell>
          <cell r="C266">
            <v>12</v>
          </cell>
          <cell r="D266">
            <v>12</v>
          </cell>
          <cell r="E266" t="str">
            <v>A12</v>
          </cell>
          <cell r="F266">
            <v>17</v>
          </cell>
          <cell r="G266">
            <v>17</v>
          </cell>
          <cell r="H266" t="str">
            <v/>
          </cell>
        </row>
        <row r="267">
          <cell r="B267" t="str">
            <v>A1218</v>
          </cell>
          <cell r="C267">
            <v>12</v>
          </cell>
          <cell r="D267">
            <v>12</v>
          </cell>
          <cell r="E267" t="str">
            <v>A12</v>
          </cell>
          <cell r="F267">
            <v>18</v>
          </cell>
          <cell r="G267">
            <v>18</v>
          </cell>
          <cell r="H267" t="str">
            <v>打合せ
学年部会打合せ学級経営基礎形成　大石PM総合庁舎TV会議</v>
          </cell>
        </row>
        <row r="268">
          <cell r="B268" t="str">
            <v>A1219</v>
          </cell>
          <cell r="C268">
            <v>12</v>
          </cell>
          <cell r="D268">
            <v>12</v>
          </cell>
          <cell r="E268" t="str">
            <v>A12</v>
          </cell>
          <cell r="F268">
            <v>19</v>
          </cell>
          <cell r="G268">
            <v>19</v>
          </cell>
          <cell r="H268" t="str">
            <v>SC　冬休み図書貸し出し～21日
SST③5－1④5－2定例ケース会議連携校研修　宇野945広陵中</v>
          </cell>
        </row>
        <row r="269">
          <cell r="B269" t="str">
            <v>A1220</v>
          </cell>
          <cell r="C269">
            <v>12</v>
          </cell>
          <cell r="D269">
            <v>12</v>
          </cell>
          <cell r="E269" t="str">
            <v>A12</v>
          </cell>
          <cell r="F269">
            <v>20</v>
          </cell>
          <cell r="G269">
            <v>20</v>
          </cell>
          <cell r="H269" t="str">
            <v>朝読書　ロング
いじめ防止学校訪問1000</v>
          </cell>
        </row>
        <row r="270">
          <cell r="B270" t="str">
            <v>A1221</v>
          </cell>
          <cell r="C270">
            <v>12</v>
          </cell>
          <cell r="D270">
            <v>12</v>
          </cell>
          <cell r="E270" t="str">
            <v>A12</v>
          </cell>
          <cell r="F270">
            <v>21</v>
          </cell>
          <cell r="G270">
            <v>21</v>
          </cell>
          <cell r="H270" t="str">
            <v>もくT
委員会</v>
          </cell>
        </row>
        <row r="271">
          <cell r="B271" t="str">
            <v>A1222</v>
          </cell>
          <cell r="C271">
            <v>12</v>
          </cell>
          <cell r="D271">
            <v>12</v>
          </cell>
          <cell r="E271" t="str">
            <v>A12</v>
          </cell>
          <cell r="F271">
            <v>22</v>
          </cell>
          <cell r="G271">
            <v>22</v>
          </cell>
          <cell r="H271" t="str">
            <v>E.T　ALT
大掃除</v>
          </cell>
        </row>
        <row r="272">
          <cell r="B272" t="str">
            <v>A1223</v>
          </cell>
          <cell r="C272">
            <v>12</v>
          </cell>
          <cell r="D272">
            <v>12</v>
          </cell>
          <cell r="E272" t="str">
            <v>A12</v>
          </cell>
          <cell r="F272">
            <v>23</v>
          </cell>
          <cell r="G272">
            <v>23</v>
          </cell>
          <cell r="H272" t="str">
            <v/>
          </cell>
        </row>
        <row r="273">
          <cell r="B273" t="str">
            <v>A1224</v>
          </cell>
          <cell r="C273">
            <v>12</v>
          </cell>
          <cell r="D273">
            <v>12</v>
          </cell>
          <cell r="E273" t="str">
            <v>A12</v>
          </cell>
          <cell r="F273">
            <v>24</v>
          </cell>
          <cell r="G273">
            <v>24</v>
          </cell>
          <cell r="H273" t="str">
            <v/>
          </cell>
        </row>
        <row r="274">
          <cell r="B274" t="str">
            <v>A1225</v>
          </cell>
          <cell r="C274">
            <v>12</v>
          </cell>
          <cell r="D274">
            <v>12</v>
          </cell>
          <cell r="E274" t="str">
            <v>A12</v>
          </cell>
          <cell r="F274">
            <v>25</v>
          </cell>
          <cell r="G274">
            <v>25</v>
          </cell>
          <cell r="H274" t="str">
            <v/>
          </cell>
        </row>
        <row r="275">
          <cell r="B275" t="str">
            <v>A1226</v>
          </cell>
          <cell r="C275">
            <v>12</v>
          </cell>
          <cell r="D275">
            <v>12</v>
          </cell>
          <cell r="E275" t="str">
            <v>A12</v>
          </cell>
          <cell r="F275">
            <v>26</v>
          </cell>
          <cell r="G275">
            <v>26</v>
          </cell>
          <cell r="H275" t="str">
            <v>打合せ冬季休業日前授業終了日</v>
          </cell>
        </row>
        <row r="276">
          <cell r="B276" t="str">
            <v>A1227</v>
          </cell>
          <cell r="C276">
            <v>12</v>
          </cell>
          <cell r="D276">
            <v>12</v>
          </cell>
          <cell r="E276" t="str">
            <v>A12</v>
          </cell>
          <cell r="F276">
            <v>27</v>
          </cell>
          <cell r="G276">
            <v>27</v>
          </cell>
          <cell r="H276" t="str">
            <v>日直を置かない日</v>
          </cell>
        </row>
        <row r="277">
          <cell r="B277" t="str">
            <v>A1228</v>
          </cell>
          <cell r="C277">
            <v>12</v>
          </cell>
          <cell r="D277">
            <v>12</v>
          </cell>
          <cell r="E277" t="str">
            <v>A12</v>
          </cell>
          <cell r="F277">
            <v>28</v>
          </cell>
          <cell r="G277">
            <v>28</v>
          </cell>
          <cell r="H277" t="str">
            <v>日直を置かない日</v>
          </cell>
        </row>
        <row r="278">
          <cell r="B278" t="str">
            <v>A1229</v>
          </cell>
          <cell r="C278">
            <v>12</v>
          </cell>
          <cell r="D278">
            <v>12</v>
          </cell>
          <cell r="E278" t="str">
            <v>A12</v>
          </cell>
          <cell r="F278">
            <v>29</v>
          </cell>
          <cell r="G278">
            <v>29</v>
          </cell>
          <cell r="H278" t="str">
            <v/>
          </cell>
        </row>
        <row r="279">
          <cell r="B279" t="str">
            <v>A1230</v>
          </cell>
          <cell r="C279">
            <v>12</v>
          </cell>
          <cell r="D279">
            <v>12</v>
          </cell>
          <cell r="E279" t="str">
            <v>A12</v>
          </cell>
          <cell r="F279">
            <v>30</v>
          </cell>
          <cell r="G279">
            <v>30</v>
          </cell>
          <cell r="H279" t="str">
            <v/>
          </cell>
        </row>
        <row r="280">
          <cell r="B280" t="str">
            <v>A1231</v>
          </cell>
          <cell r="C280">
            <v>12</v>
          </cell>
          <cell r="D280">
            <v>12</v>
          </cell>
          <cell r="E280" t="str">
            <v>A12</v>
          </cell>
          <cell r="F280">
            <v>31</v>
          </cell>
          <cell r="G280">
            <v>31</v>
          </cell>
          <cell r="H280" t="str">
            <v/>
          </cell>
        </row>
        <row r="281">
          <cell r="B281" t="str">
            <v>B0101</v>
          </cell>
          <cell r="C281">
            <v>1</v>
          </cell>
          <cell r="D281" t="str">
            <v>01</v>
          </cell>
          <cell r="E281" t="str">
            <v>B01</v>
          </cell>
          <cell r="F281">
            <v>1</v>
          </cell>
          <cell r="G281" t="str">
            <v>01</v>
          </cell>
          <cell r="H281" t="str">
            <v>元日</v>
          </cell>
        </row>
        <row r="282">
          <cell r="B282" t="str">
            <v>B0102</v>
          </cell>
          <cell r="C282">
            <v>1</v>
          </cell>
          <cell r="D282" t="str">
            <v>01</v>
          </cell>
          <cell r="E282" t="str">
            <v>B01</v>
          </cell>
          <cell r="F282">
            <v>2</v>
          </cell>
          <cell r="G282" t="str">
            <v>02</v>
          </cell>
          <cell r="H282" t="str">
            <v/>
          </cell>
        </row>
        <row r="283">
          <cell r="B283" t="str">
            <v>B0103</v>
          </cell>
          <cell r="C283">
            <v>1</v>
          </cell>
          <cell r="D283" t="str">
            <v>01</v>
          </cell>
          <cell r="E283" t="str">
            <v>B01</v>
          </cell>
          <cell r="F283">
            <v>3</v>
          </cell>
          <cell r="G283" t="str">
            <v>03</v>
          </cell>
          <cell r="H283" t="str">
            <v/>
          </cell>
        </row>
        <row r="284">
          <cell r="B284" t="str">
            <v>B0104</v>
          </cell>
          <cell r="C284">
            <v>1</v>
          </cell>
          <cell r="D284" t="str">
            <v>01</v>
          </cell>
          <cell r="E284" t="str">
            <v>B01</v>
          </cell>
          <cell r="F284">
            <v>4</v>
          </cell>
          <cell r="G284" t="str">
            <v>04</v>
          </cell>
          <cell r="H284" t="str">
            <v/>
          </cell>
        </row>
        <row r="285">
          <cell r="B285" t="str">
            <v>B0105</v>
          </cell>
          <cell r="C285">
            <v>1</v>
          </cell>
          <cell r="D285" t="str">
            <v>01</v>
          </cell>
          <cell r="E285" t="str">
            <v>B01</v>
          </cell>
          <cell r="F285">
            <v>5</v>
          </cell>
          <cell r="G285" t="str">
            <v>05</v>
          </cell>
          <cell r="H285" t="str">
            <v/>
          </cell>
        </row>
        <row r="286">
          <cell r="B286" t="str">
            <v>B0106</v>
          </cell>
          <cell r="C286">
            <v>1</v>
          </cell>
          <cell r="D286" t="str">
            <v>01</v>
          </cell>
          <cell r="E286" t="str">
            <v>B01</v>
          </cell>
          <cell r="F286">
            <v>6</v>
          </cell>
          <cell r="G286" t="str">
            <v>06</v>
          </cell>
          <cell r="H286" t="str">
            <v/>
          </cell>
        </row>
        <row r="287">
          <cell r="B287" t="str">
            <v>B0107</v>
          </cell>
          <cell r="C287">
            <v>1</v>
          </cell>
          <cell r="D287" t="str">
            <v>01</v>
          </cell>
          <cell r="E287" t="str">
            <v>B01</v>
          </cell>
          <cell r="F287">
            <v>7</v>
          </cell>
          <cell r="G287" t="str">
            <v>07</v>
          </cell>
          <cell r="H287" t="str">
            <v/>
          </cell>
        </row>
        <row r="288">
          <cell r="B288" t="str">
            <v>B0108</v>
          </cell>
          <cell r="C288">
            <v>1</v>
          </cell>
          <cell r="D288" t="str">
            <v>01</v>
          </cell>
          <cell r="E288" t="str">
            <v>B01</v>
          </cell>
          <cell r="F288">
            <v>8</v>
          </cell>
          <cell r="G288" t="str">
            <v>08</v>
          </cell>
          <cell r="H288" t="str">
            <v>成人の日</v>
          </cell>
        </row>
        <row r="289">
          <cell r="B289" t="str">
            <v>B0109</v>
          </cell>
          <cell r="C289">
            <v>1</v>
          </cell>
          <cell r="D289" t="str">
            <v>01</v>
          </cell>
          <cell r="E289" t="str">
            <v>B01</v>
          </cell>
          <cell r="F289">
            <v>9</v>
          </cell>
          <cell r="G289" t="str">
            <v>09</v>
          </cell>
          <cell r="H289" t="str">
            <v>全校朝会　指導部会(教育課程)冬季休業日後授業開始日</v>
          </cell>
        </row>
        <row r="290">
          <cell r="B290" t="str">
            <v>B0110</v>
          </cell>
          <cell r="C290">
            <v>1</v>
          </cell>
          <cell r="D290" t="str">
            <v>01</v>
          </cell>
          <cell r="E290" t="str">
            <v>B01</v>
          </cell>
          <cell r="F290">
            <v>10</v>
          </cell>
          <cell r="G290">
            <v>10</v>
          </cell>
          <cell r="H290" t="str">
            <v>朝読書　支援学級音楽療法②
ロング</v>
          </cell>
        </row>
        <row r="291">
          <cell r="B291" t="str">
            <v>B0111</v>
          </cell>
          <cell r="C291">
            <v>1</v>
          </cell>
          <cell r="D291" t="str">
            <v>01</v>
          </cell>
          <cell r="E291" t="str">
            <v>B01</v>
          </cell>
          <cell r="F291">
            <v>11</v>
          </cell>
          <cell r="G291">
            <v>11</v>
          </cell>
          <cell r="H291" t="str">
            <v>もくT　SC
クラブ愛の一声運動7:40～
宝物ノート作り～25日小中校長会⑨　堀田1330総合会館</v>
          </cell>
        </row>
        <row r="292">
          <cell r="B292" t="str">
            <v>B0112</v>
          </cell>
          <cell r="C292">
            <v>1</v>
          </cell>
          <cell r="D292" t="str">
            <v>01</v>
          </cell>
          <cell r="E292" t="str">
            <v>B01</v>
          </cell>
          <cell r="F292">
            <v>12</v>
          </cell>
          <cell r="G292">
            <v>12</v>
          </cell>
          <cell r="H292" t="str">
            <v>E.T 命を守る訓練⑤小中教頭会⑨　原田1400総合会館</v>
          </cell>
        </row>
        <row r="293">
          <cell r="B293" t="str">
            <v>B0113</v>
          </cell>
          <cell r="C293">
            <v>1</v>
          </cell>
          <cell r="D293" t="str">
            <v>01</v>
          </cell>
          <cell r="E293" t="str">
            <v>B01</v>
          </cell>
          <cell r="F293">
            <v>13</v>
          </cell>
          <cell r="G293">
            <v>13</v>
          </cell>
          <cell r="H293" t="str">
            <v>かにっこ英語ウインタースクール</v>
          </cell>
        </row>
        <row r="294">
          <cell r="B294" t="str">
            <v>B0114</v>
          </cell>
          <cell r="C294">
            <v>1</v>
          </cell>
          <cell r="D294" t="str">
            <v>01</v>
          </cell>
          <cell r="E294" t="str">
            <v>B01</v>
          </cell>
          <cell r="F294">
            <v>14</v>
          </cell>
          <cell r="G294">
            <v>14</v>
          </cell>
          <cell r="H294" t="str">
            <v/>
          </cell>
        </row>
        <row r="295">
          <cell r="B295" t="str">
            <v>B0115</v>
          </cell>
          <cell r="C295">
            <v>1</v>
          </cell>
          <cell r="D295" t="str">
            <v>01</v>
          </cell>
          <cell r="E295" t="str">
            <v>B01</v>
          </cell>
          <cell r="F295">
            <v>15</v>
          </cell>
          <cell r="G295">
            <v>15</v>
          </cell>
          <cell r="H295" t="str">
            <v xml:space="preserve">
指導部会</v>
          </cell>
        </row>
        <row r="296">
          <cell r="B296" t="str">
            <v>B0116</v>
          </cell>
          <cell r="C296">
            <v>1</v>
          </cell>
          <cell r="D296" t="str">
            <v>01</v>
          </cell>
          <cell r="E296" t="str">
            <v>B01</v>
          </cell>
          <cell r="F296">
            <v>16</v>
          </cell>
          <cell r="G296">
            <v>16</v>
          </cell>
          <cell r="H296" t="str">
            <v>打合せ教務主任会⑤　佐光1400総合会館
連携校研修　宇野925帷子小</v>
          </cell>
        </row>
        <row r="297">
          <cell r="B297" t="str">
            <v>B0117</v>
          </cell>
          <cell r="C297">
            <v>1</v>
          </cell>
          <cell r="D297" t="str">
            <v>01</v>
          </cell>
          <cell r="E297" t="str">
            <v>B01</v>
          </cell>
          <cell r="F297">
            <v>17</v>
          </cell>
          <cell r="G297">
            <v>17</v>
          </cell>
          <cell r="H297" t="str">
            <v>朝読書(読み聞かせ)
ロング　ALT　</v>
          </cell>
        </row>
        <row r="298">
          <cell r="B298" t="str">
            <v>B0118</v>
          </cell>
          <cell r="C298">
            <v>1</v>
          </cell>
          <cell r="D298" t="str">
            <v>01</v>
          </cell>
          <cell r="E298" t="str">
            <v>B01</v>
          </cell>
          <cell r="F298">
            <v>18</v>
          </cell>
          <cell r="G298">
            <v>18</v>
          </cell>
          <cell r="H298" t="str">
            <v>もくT　委員会　縦⑤学校所員会④ 山本1500総合会館授業を見て学ぶ　飯田西尾1255付属小中学校
合同主務者会　大澤1400岐阜市教育研究所</v>
          </cell>
        </row>
        <row r="299">
          <cell r="B299" t="str">
            <v>B0119</v>
          </cell>
          <cell r="C299">
            <v>1</v>
          </cell>
          <cell r="D299" t="str">
            <v>01</v>
          </cell>
          <cell r="E299" t="str">
            <v>B01</v>
          </cell>
          <cell r="F299">
            <v>19</v>
          </cell>
          <cell r="G299">
            <v>19</v>
          </cell>
          <cell r="H299" t="str">
            <v xml:space="preserve">E.T　ALT幼小中高生徒指導連絡協議会③大澤1400総合会館
</v>
          </cell>
        </row>
        <row r="300">
          <cell r="B300" t="str">
            <v>B0120</v>
          </cell>
          <cell r="C300">
            <v>1</v>
          </cell>
          <cell r="D300" t="str">
            <v>01</v>
          </cell>
          <cell r="E300" t="str">
            <v>B01</v>
          </cell>
          <cell r="F300">
            <v>20</v>
          </cell>
          <cell r="G300">
            <v>20</v>
          </cell>
          <cell r="H300" t="str">
            <v/>
          </cell>
        </row>
        <row r="301">
          <cell r="B301" t="str">
            <v>B0121</v>
          </cell>
          <cell r="C301">
            <v>1</v>
          </cell>
          <cell r="D301" t="str">
            <v>01</v>
          </cell>
          <cell r="E301" t="str">
            <v>B01</v>
          </cell>
          <cell r="F301">
            <v>21</v>
          </cell>
          <cell r="G301">
            <v>21</v>
          </cell>
          <cell r="H301" t="str">
            <v/>
          </cell>
        </row>
        <row r="302">
          <cell r="B302" t="str">
            <v>B0122</v>
          </cell>
          <cell r="C302">
            <v>1</v>
          </cell>
          <cell r="D302" t="str">
            <v>01</v>
          </cell>
          <cell r="E302" t="str">
            <v>B01</v>
          </cell>
          <cell r="F302">
            <v>22</v>
          </cell>
          <cell r="G302">
            <v>22</v>
          </cell>
          <cell r="H302" t="str">
            <v xml:space="preserve">
打合せ</v>
          </cell>
        </row>
        <row r="303">
          <cell r="B303" t="str">
            <v>B0123</v>
          </cell>
          <cell r="C303">
            <v>1</v>
          </cell>
          <cell r="D303" t="str">
            <v>01</v>
          </cell>
          <cell r="E303" t="str">
            <v>B01</v>
          </cell>
          <cell r="F303">
            <v>23</v>
          </cell>
          <cell r="G303">
            <v>23</v>
          </cell>
          <cell r="H303" t="str">
            <v>南朝　SC</v>
          </cell>
        </row>
        <row r="304">
          <cell r="B304" t="str">
            <v>B0124</v>
          </cell>
          <cell r="C304">
            <v>1</v>
          </cell>
          <cell r="D304" t="str">
            <v>01</v>
          </cell>
          <cell r="E304" t="str">
            <v>B01</v>
          </cell>
          <cell r="F304">
            <v>24</v>
          </cell>
          <cell r="G304">
            <v>24</v>
          </cell>
          <cell r="H304" t="str">
            <v>朝読書(読み聞かせ:高)
ロング(議）　ALT
1年昔あそび③④＜校外研の日＞養護教諭部会西久保1500総合会館</v>
          </cell>
        </row>
        <row r="305">
          <cell r="B305" t="str">
            <v>B0125</v>
          </cell>
          <cell r="C305">
            <v>1</v>
          </cell>
          <cell r="D305" t="str">
            <v>01</v>
          </cell>
          <cell r="E305" t="str">
            <v>B01</v>
          </cell>
          <cell r="F305">
            <v>25</v>
          </cell>
          <cell r="G305">
            <v>25</v>
          </cell>
          <cell r="H305" t="str">
            <v>もくT
事務職員部会③牧ヶ野1430市役所ハガキ版画コンクール審査委員会　大澤1000校長会館</v>
          </cell>
        </row>
        <row r="306">
          <cell r="B306" t="str">
            <v>B0126</v>
          </cell>
          <cell r="C306">
            <v>1</v>
          </cell>
          <cell r="D306" t="str">
            <v>01</v>
          </cell>
          <cell r="E306" t="str">
            <v>B01</v>
          </cell>
          <cell r="F306">
            <v>26</v>
          </cell>
          <cell r="G306">
            <v>26</v>
          </cell>
          <cell r="H306" t="str">
            <v>E.T　4年生校外学習(美濃和紙の里)
小中美術展運営委員会②搬入
特別支援学級作品展準備</v>
          </cell>
        </row>
        <row r="307">
          <cell r="B307" t="str">
            <v>B0127</v>
          </cell>
          <cell r="C307">
            <v>1</v>
          </cell>
          <cell r="D307" t="str">
            <v>01</v>
          </cell>
          <cell r="E307" t="str">
            <v>B01</v>
          </cell>
          <cell r="F307">
            <v>27</v>
          </cell>
          <cell r="G307">
            <v>27</v>
          </cell>
          <cell r="H307" t="str">
            <v>◆小中美術展
◆特別支援学級作品展</v>
          </cell>
        </row>
        <row r="308">
          <cell r="B308" t="str">
            <v>B0128</v>
          </cell>
          <cell r="C308">
            <v>1</v>
          </cell>
          <cell r="D308" t="str">
            <v>01</v>
          </cell>
          <cell r="E308" t="str">
            <v>B01</v>
          </cell>
          <cell r="F308">
            <v>28</v>
          </cell>
          <cell r="G308">
            <v>28</v>
          </cell>
          <cell r="H308" t="str">
            <v>◆小中美術展
◆特別支援学級作品展</v>
          </cell>
        </row>
        <row r="309">
          <cell r="B309" t="str">
            <v>B0129</v>
          </cell>
          <cell r="C309">
            <v>1</v>
          </cell>
          <cell r="D309" t="str">
            <v>01</v>
          </cell>
          <cell r="E309" t="str">
            <v>B01</v>
          </cell>
          <cell r="F309">
            <v>29</v>
          </cell>
          <cell r="G309">
            <v>29</v>
          </cell>
          <cell r="H309" t="str">
            <v xml:space="preserve">打合せ
教育課程編成会議小中美術展運営委員会③搬出
特別支援学級作品展搬出
</v>
          </cell>
        </row>
        <row r="310">
          <cell r="B310" t="str">
            <v>B0130</v>
          </cell>
          <cell r="C310">
            <v>1</v>
          </cell>
          <cell r="D310" t="str">
            <v>01</v>
          </cell>
          <cell r="E310" t="str">
            <v>B01</v>
          </cell>
          <cell r="F310">
            <v>30</v>
          </cell>
          <cell r="G310">
            <v>30</v>
          </cell>
          <cell r="H310" t="str">
            <v>SC
定例ケース会議 南朝定例ケース会議市初任研③ 宇野1400総合会館可茂地区学校図書館教育賞表彰式及び実践発表</v>
          </cell>
        </row>
        <row r="311">
          <cell r="B311" t="str">
            <v>B0131</v>
          </cell>
          <cell r="C311">
            <v>1</v>
          </cell>
          <cell r="D311" t="str">
            <v>01</v>
          </cell>
          <cell r="E311" t="str">
            <v>B01</v>
          </cell>
          <cell r="F311">
            <v>31</v>
          </cell>
          <cell r="G311">
            <v>31</v>
          </cell>
          <cell r="H311" t="str">
            <v>朝読書
ロング社会科副読本編集委員会④</v>
          </cell>
        </row>
        <row r="312">
          <cell r="B312" t="str">
            <v>B0201</v>
          </cell>
          <cell r="C312">
            <v>2</v>
          </cell>
          <cell r="D312" t="str">
            <v>02</v>
          </cell>
          <cell r="E312" t="str">
            <v>B02</v>
          </cell>
          <cell r="F312">
            <v>1</v>
          </cell>
          <cell r="G312" t="str">
            <v>01</v>
          </cell>
          <cell r="H312" t="str">
            <v>もくT　全校朝会学校運営協議会　本校学校運営支援室会議⑧牧ヶ野1400市役所「指導と評価の一体化」推進校実践発表会
小中高特生徒指導連絡協議会②　常任委員会</v>
          </cell>
        </row>
        <row r="313">
          <cell r="B313" t="str">
            <v>B0202</v>
          </cell>
          <cell r="C313">
            <v>2</v>
          </cell>
          <cell r="D313" t="str">
            <v>02</v>
          </cell>
          <cell r="E313" t="str">
            <v>B02</v>
          </cell>
          <cell r="F313">
            <v>2</v>
          </cell>
          <cell r="G313" t="str">
            <v>02</v>
          </cell>
          <cell r="H313" t="str">
            <v xml:space="preserve">E.T◆小中校長会⑩堀田1330総合会館生活科主事会③
幼稚園教育担当指導主事研修会③
特別支援教育担当主事会④
</v>
          </cell>
        </row>
        <row r="314">
          <cell r="B314" t="str">
            <v>B0203</v>
          </cell>
          <cell r="C314">
            <v>2</v>
          </cell>
          <cell r="D314" t="str">
            <v>02</v>
          </cell>
          <cell r="E314" t="str">
            <v>B02</v>
          </cell>
          <cell r="F314">
            <v>3</v>
          </cell>
          <cell r="G314" t="str">
            <v>03</v>
          </cell>
          <cell r="H314" t="str">
            <v/>
          </cell>
        </row>
        <row r="315">
          <cell r="B315" t="str">
            <v>B0204</v>
          </cell>
          <cell r="C315">
            <v>2</v>
          </cell>
          <cell r="D315" t="str">
            <v>02</v>
          </cell>
          <cell r="E315" t="str">
            <v>B02</v>
          </cell>
          <cell r="F315">
            <v>4</v>
          </cell>
          <cell r="G315" t="str">
            <v>04</v>
          </cell>
          <cell r="H315" t="str">
            <v/>
          </cell>
        </row>
        <row r="316">
          <cell r="B316" t="str">
            <v>B0205</v>
          </cell>
          <cell r="C316">
            <v>2</v>
          </cell>
          <cell r="D316" t="str">
            <v>02</v>
          </cell>
          <cell r="E316" t="str">
            <v>B02</v>
          </cell>
          <cell r="F316">
            <v>5</v>
          </cell>
          <cell r="G316" t="str">
            <v>05</v>
          </cell>
          <cell r="H316" t="str">
            <v xml:space="preserve">学用品販売
指導部会
</v>
          </cell>
        </row>
        <row r="317">
          <cell r="B317" t="str">
            <v>B0206</v>
          </cell>
          <cell r="C317">
            <v>2</v>
          </cell>
          <cell r="D317" t="str">
            <v>02</v>
          </cell>
          <cell r="E317" t="str">
            <v>B02</v>
          </cell>
          <cell r="F317">
            <v>6</v>
          </cell>
          <cell r="G317" t="str">
            <v>06</v>
          </cell>
          <cell r="H317" t="str">
            <v>SC小中教頭会⑩新規採用養護教諭研修（小中義高特）</v>
          </cell>
        </row>
        <row r="318">
          <cell r="B318" t="str">
            <v>B0207</v>
          </cell>
          <cell r="C318">
            <v>2</v>
          </cell>
          <cell r="D318" t="str">
            <v>02</v>
          </cell>
          <cell r="E318" t="str">
            <v>B02</v>
          </cell>
          <cell r="F318">
            <v>7</v>
          </cell>
          <cell r="G318" t="str">
            <v>07</v>
          </cell>
          <cell r="H318" t="str">
            <v>朝読書(読み聞かせ)
ロング　　ALTＩＣＴ教育担当者会③
教育支援委員会指導部会③岐阜県人権教育協議会②</v>
          </cell>
        </row>
        <row r="319">
          <cell r="B319" t="str">
            <v>B0208</v>
          </cell>
          <cell r="C319">
            <v>2</v>
          </cell>
          <cell r="D319" t="str">
            <v>02</v>
          </cell>
          <cell r="E319" t="str">
            <v>B02</v>
          </cell>
          <cell r="F319">
            <v>8</v>
          </cell>
          <cell r="G319" t="str">
            <v>08</v>
          </cell>
          <cell r="H319" t="str">
            <v>もくT
クラブ(見学）縦⑤給食物資選定委員会⑩佐々木1530給食センター
事務職員部会　牧ヶ野1400中恵土地区C　
不登校児童生徒対策委員会③　西久保1530総合会館本部役員会　大澤1530長森南小
県小中学校教頭会代議員会</v>
          </cell>
        </row>
        <row r="320">
          <cell r="B320" t="str">
            <v>B0209</v>
          </cell>
          <cell r="C320">
            <v>2</v>
          </cell>
          <cell r="D320" t="str">
            <v>02</v>
          </cell>
          <cell r="E320" t="str">
            <v>B02</v>
          </cell>
          <cell r="F320">
            <v>9</v>
          </cell>
          <cell r="G320" t="str">
            <v>09</v>
          </cell>
          <cell r="H320" t="str">
            <v>E.T　ALT初任者指導委員会③学校給食センター運営委員会②５教科主事会③国社数理英</v>
          </cell>
        </row>
        <row r="321">
          <cell r="B321" t="str">
            <v>B0210</v>
          </cell>
          <cell r="C321">
            <v>2</v>
          </cell>
          <cell r="D321" t="str">
            <v>02</v>
          </cell>
          <cell r="E321" t="str">
            <v>B02</v>
          </cell>
          <cell r="F321">
            <v>10</v>
          </cell>
          <cell r="G321">
            <v>10</v>
          </cell>
          <cell r="H321" t="str">
            <v/>
          </cell>
        </row>
        <row r="322">
          <cell r="B322" t="str">
            <v>B0211</v>
          </cell>
          <cell r="C322">
            <v>2</v>
          </cell>
          <cell r="D322" t="str">
            <v>02</v>
          </cell>
          <cell r="E322" t="str">
            <v>B02</v>
          </cell>
          <cell r="F322">
            <v>11</v>
          </cell>
          <cell r="G322">
            <v>11</v>
          </cell>
          <cell r="H322" t="str">
            <v xml:space="preserve">建国記念の日
建国記念の日
</v>
          </cell>
        </row>
        <row r="323">
          <cell r="B323" t="str">
            <v>B0212</v>
          </cell>
          <cell r="C323">
            <v>2</v>
          </cell>
          <cell r="D323" t="str">
            <v>02</v>
          </cell>
          <cell r="E323" t="str">
            <v>B02</v>
          </cell>
          <cell r="F323">
            <v>12</v>
          </cell>
          <cell r="G323">
            <v>12</v>
          </cell>
          <cell r="H323" t="str">
            <v>振替休日</v>
          </cell>
        </row>
        <row r="324">
          <cell r="B324" t="str">
            <v>B0213</v>
          </cell>
          <cell r="C324">
            <v>2</v>
          </cell>
          <cell r="D324" t="str">
            <v>02</v>
          </cell>
          <cell r="E324" t="str">
            <v>B02</v>
          </cell>
          <cell r="F324">
            <v>13</v>
          </cell>
          <cell r="G324">
            <v>13</v>
          </cell>
          <cell r="H324" t="str">
            <v xml:space="preserve">打合せＰＴＡ連合会新旧会長会
初任研（小中義栄）③
事務局監査　大澤1620岐阜市教育研究所
地区小中校長会評議委員会④
</v>
          </cell>
        </row>
        <row r="325">
          <cell r="B325" t="str">
            <v>B0214</v>
          </cell>
          <cell r="C325">
            <v>2</v>
          </cell>
          <cell r="D325" t="str">
            <v>02</v>
          </cell>
          <cell r="E325" t="str">
            <v>B02</v>
          </cell>
          <cell r="F325">
            <v>14</v>
          </cell>
          <cell r="G325">
            <v>14</v>
          </cell>
          <cell r="H325" t="str">
            <v>朝読書 ロング　ALT
　支援学級音楽療法②
＜校外研の日＞養護教諭部会⑧西久保1500総合会館
発達と教育の相談会⑩
地域移行推進会議③
教育データ利活用推進協議会②
幼保小架け橋プログラム開発会議</v>
          </cell>
        </row>
        <row r="326">
          <cell r="B326" t="str">
            <v>B0215</v>
          </cell>
          <cell r="C326">
            <v>2</v>
          </cell>
          <cell r="D326" t="str">
            <v>02</v>
          </cell>
          <cell r="E326" t="str">
            <v>B02</v>
          </cell>
          <cell r="F326">
            <v>15</v>
          </cell>
          <cell r="G326">
            <v>15</v>
          </cell>
          <cell r="H326" t="str">
            <v>もくT　縦⑤
クラブ(見学）学校保健安全委員会1330国際教室担当者会③道徳教育担当主事会③
第２回生徒指導推進会議行事調整委員会④</v>
          </cell>
        </row>
        <row r="327">
          <cell r="B327" t="str">
            <v>B0216</v>
          </cell>
          <cell r="C327">
            <v>2</v>
          </cell>
          <cell r="D327" t="str">
            <v>02</v>
          </cell>
          <cell r="E327" t="str">
            <v>B02</v>
          </cell>
          <cell r="F327">
            <v>16</v>
          </cell>
          <cell r="G327">
            <v>16</v>
          </cell>
          <cell r="H327" t="str">
            <v>E.T献立作成委員会⑩ 佐々木1530WEB
教育研究所運営委員会②</v>
          </cell>
        </row>
        <row r="328">
          <cell r="B328" t="str">
            <v>B0217</v>
          </cell>
          <cell r="C328">
            <v>2</v>
          </cell>
          <cell r="D328" t="str">
            <v>02</v>
          </cell>
          <cell r="E328" t="str">
            <v>B02</v>
          </cell>
          <cell r="F328">
            <v>17</v>
          </cell>
          <cell r="G328">
            <v>17</v>
          </cell>
          <cell r="H328" t="str">
            <v/>
          </cell>
        </row>
        <row r="329">
          <cell r="B329" t="str">
            <v>B0218</v>
          </cell>
          <cell r="C329">
            <v>2</v>
          </cell>
          <cell r="D329" t="str">
            <v>02</v>
          </cell>
          <cell r="E329" t="str">
            <v>B02</v>
          </cell>
          <cell r="F329">
            <v>18</v>
          </cell>
          <cell r="G329">
            <v>18</v>
          </cell>
          <cell r="H329" t="str">
            <v/>
          </cell>
        </row>
        <row r="330">
          <cell r="B330" t="str">
            <v>B0219</v>
          </cell>
          <cell r="C330">
            <v>2</v>
          </cell>
          <cell r="D330" t="str">
            <v>02</v>
          </cell>
          <cell r="E330" t="str">
            <v>B02</v>
          </cell>
          <cell r="F330">
            <v>19</v>
          </cell>
          <cell r="G330">
            <v>19</v>
          </cell>
          <cell r="H330" t="str">
            <v>指導部会　打合せ　分団長指導(昼）ＳＳＷ連絡協議会②</v>
          </cell>
        </row>
        <row r="331">
          <cell r="B331" t="str">
            <v>B0220</v>
          </cell>
          <cell r="C331">
            <v>2</v>
          </cell>
          <cell r="D331" t="str">
            <v>02</v>
          </cell>
          <cell r="E331" t="str">
            <v>B02</v>
          </cell>
          <cell r="F331">
            <v>20</v>
          </cell>
          <cell r="G331">
            <v>20</v>
          </cell>
          <cell r="H331" t="str">
            <v>授業参観・懇談会PTA連合会新旧子育て委員代表会
幼保小連携推進会議②</v>
          </cell>
        </row>
        <row r="332">
          <cell r="B332" t="str">
            <v>B0221</v>
          </cell>
          <cell r="C332">
            <v>2</v>
          </cell>
          <cell r="D332" t="str">
            <v>02</v>
          </cell>
          <cell r="E332" t="str">
            <v>B02</v>
          </cell>
          <cell r="F332">
            <v>21</v>
          </cell>
          <cell r="G332">
            <v>21</v>
          </cell>
          <cell r="H332" t="str">
            <v>朝読書　SC　ALT　ロング
県教研支部・部会、会計事務局監査</v>
          </cell>
        </row>
        <row r="333">
          <cell r="B333" t="str">
            <v>B0222</v>
          </cell>
          <cell r="C333">
            <v>2</v>
          </cell>
          <cell r="D333" t="str">
            <v>02</v>
          </cell>
          <cell r="E333" t="str">
            <v>B02</v>
          </cell>
          <cell r="F333">
            <v>22</v>
          </cell>
          <cell r="G333">
            <v>22</v>
          </cell>
          <cell r="H333" t="str">
            <v xml:space="preserve">　委員会
第4回分団会可児学校保健会 編集委員会③（市郡）
学校運営支援室協議会②いじめ未然防止・不登校等児童生徒支援アドバイザー連絡協議会③
</v>
          </cell>
        </row>
        <row r="334">
          <cell r="B334" t="str">
            <v>B0223</v>
          </cell>
          <cell r="C334">
            <v>2</v>
          </cell>
          <cell r="D334" t="str">
            <v>02</v>
          </cell>
          <cell r="E334" t="str">
            <v>B02</v>
          </cell>
          <cell r="F334">
            <v>23</v>
          </cell>
          <cell r="G334">
            <v>23</v>
          </cell>
          <cell r="H334" t="str">
            <v>天皇誕生日天皇誕生日</v>
          </cell>
        </row>
        <row r="335">
          <cell r="B335" t="str">
            <v>B0224</v>
          </cell>
          <cell r="C335">
            <v>2</v>
          </cell>
          <cell r="D335" t="str">
            <v>02</v>
          </cell>
          <cell r="E335" t="str">
            <v>B02</v>
          </cell>
          <cell r="F335">
            <v>24</v>
          </cell>
          <cell r="G335">
            <v>24</v>
          </cell>
          <cell r="H335" t="str">
            <v/>
          </cell>
        </row>
        <row r="336">
          <cell r="B336" t="str">
            <v>B0225</v>
          </cell>
          <cell r="C336">
            <v>2</v>
          </cell>
          <cell r="D336" t="str">
            <v>02</v>
          </cell>
          <cell r="E336" t="str">
            <v>B02</v>
          </cell>
          <cell r="F336">
            <v>25</v>
          </cell>
          <cell r="G336">
            <v>25</v>
          </cell>
          <cell r="H336" t="str">
            <v/>
          </cell>
        </row>
        <row r="337">
          <cell r="B337" t="str">
            <v>B0226</v>
          </cell>
          <cell r="C337">
            <v>2</v>
          </cell>
          <cell r="D337" t="str">
            <v>02</v>
          </cell>
          <cell r="E337" t="str">
            <v>B02</v>
          </cell>
          <cell r="F337">
            <v>26</v>
          </cell>
          <cell r="G337">
            <v>26</v>
          </cell>
          <cell r="H337" t="str">
            <v>運営委員会令和６年度向け　学校・園教育推進説明会　原田佐光WEB1400
学校教育担当者会</v>
          </cell>
        </row>
        <row r="338">
          <cell r="B338" t="str">
            <v>B0227</v>
          </cell>
          <cell r="C338">
            <v>2</v>
          </cell>
          <cell r="D338" t="str">
            <v>02</v>
          </cell>
          <cell r="E338" t="str">
            <v>B02</v>
          </cell>
          <cell r="F338">
            <v>27</v>
          </cell>
          <cell r="G338">
            <v>27</v>
          </cell>
          <cell r="H338" t="str">
            <v>議会　SC
定例ケース会議定例ケース会議社会科副読本編集委員会⑤地区PTA理事会②
令和６年度向け教科書無償給与事務説明会</v>
          </cell>
        </row>
        <row r="339">
          <cell r="B339" t="str">
            <v>B0228</v>
          </cell>
          <cell r="C339">
            <v>2</v>
          </cell>
          <cell r="D339" t="str">
            <v>02</v>
          </cell>
          <cell r="E339" t="str">
            <v>B02</v>
          </cell>
          <cell r="F339">
            <v>28</v>
          </cell>
          <cell r="G339">
            <v>28</v>
          </cell>
          <cell r="H339" t="str">
            <v>朝読書　正副分団長指導(昼）ロング　委員長放送(図書、情報)一覧提出（低）　</v>
          </cell>
        </row>
        <row r="340">
          <cell r="B340" t="str">
            <v>B0329</v>
          </cell>
          <cell r="C340">
            <v>3</v>
          </cell>
          <cell r="D340" t="str">
            <v>03</v>
          </cell>
          <cell r="E340" t="str">
            <v>B03</v>
          </cell>
          <cell r="F340">
            <v>29</v>
          </cell>
          <cell r="G340">
            <v>29</v>
          </cell>
          <cell r="H340" t="str">
            <v>もくT　6年生ありがとうの会②いじめ防止学校訪問1400
一覧提出(中)</v>
          </cell>
        </row>
        <row r="341">
          <cell r="B341"/>
          <cell r="C341"/>
          <cell r="D341"/>
          <cell r="E341"/>
          <cell r="F341"/>
          <cell r="G341"/>
          <cell r="H341"/>
        </row>
        <row r="342">
          <cell r="B342"/>
          <cell r="C342"/>
          <cell r="D342"/>
          <cell r="E342"/>
          <cell r="F342"/>
          <cell r="G342"/>
          <cell r="H342"/>
        </row>
        <row r="343">
          <cell r="B343"/>
          <cell r="C343"/>
          <cell r="D343"/>
          <cell r="E343"/>
          <cell r="F343"/>
          <cell r="G343"/>
          <cell r="H343"/>
        </row>
        <row r="344">
          <cell r="B344"/>
          <cell r="C344"/>
          <cell r="D344"/>
          <cell r="E344"/>
          <cell r="F344"/>
          <cell r="G344"/>
          <cell r="H344"/>
        </row>
        <row r="345">
          <cell r="B345"/>
          <cell r="C345"/>
          <cell r="D345"/>
          <cell r="E345"/>
          <cell r="F345"/>
          <cell r="G345"/>
          <cell r="H345"/>
        </row>
        <row r="346">
          <cell r="B346"/>
          <cell r="C346"/>
          <cell r="D346"/>
          <cell r="E346"/>
          <cell r="F346"/>
          <cell r="G346"/>
          <cell r="H346"/>
        </row>
        <row r="347">
          <cell r="B347"/>
          <cell r="C347"/>
          <cell r="D347"/>
          <cell r="E347"/>
          <cell r="F347"/>
          <cell r="G347"/>
          <cell r="H347"/>
        </row>
        <row r="348">
          <cell r="B348"/>
          <cell r="C348"/>
          <cell r="D348"/>
          <cell r="E348"/>
          <cell r="F348"/>
          <cell r="G348"/>
          <cell r="H348"/>
        </row>
        <row r="349">
          <cell r="B349"/>
          <cell r="C349"/>
          <cell r="D349"/>
          <cell r="E349"/>
          <cell r="F349"/>
          <cell r="G349"/>
          <cell r="H349"/>
        </row>
        <row r="350">
          <cell r="B350"/>
          <cell r="C350"/>
          <cell r="D350"/>
          <cell r="E350"/>
          <cell r="F350"/>
          <cell r="G350"/>
          <cell r="H350"/>
        </row>
        <row r="351">
          <cell r="B351"/>
          <cell r="C351"/>
          <cell r="D351"/>
          <cell r="E351"/>
          <cell r="F351"/>
          <cell r="G351"/>
          <cell r="H351"/>
        </row>
        <row r="352">
          <cell r="B352"/>
          <cell r="C352"/>
          <cell r="D352"/>
          <cell r="E352"/>
          <cell r="F352"/>
          <cell r="G352"/>
          <cell r="H352"/>
        </row>
        <row r="353">
          <cell r="B353"/>
          <cell r="C353"/>
          <cell r="D353"/>
          <cell r="E353"/>
          <cell r="F353"/>
          <cell r="G353"/>
          <cell r="H353"/>
        </row>
        <row r="354">
          <cell r="B354"/>
          <cell r="C354"/>
          <cell r="D354"/>
          <cell r="E354"/>
          <cell r="F354"/>
          <cell r="G354"/>
          <cell r="H354"/>
        </row>
        <row r="355">
          <cell r="B355"/>
          <cell r="C355"/>
          <cell r="D355"/>
          <cell r="E355"/>
          <cell r="F355"/>
          <cell r="G355"/>
          <cell r="H355"/>
        </row>
        <row r="356">
          <cell r="B356"/>
          <cell r="C356"/>
          <cell r="D356"/>
          <cell r="E356"/>
          <cell r="F356"/>
          <cell r="G356"/>
          <cell r="H356"/>
        </row>
        <row r="357">
          <cell r="B357"/>
          <cell r="C357"/>
          <cell r="D357"/>
          <cell r="E357"/>
          <cell r="F357"/>
          <cell r="G357"/>
          <cell r="H357"/>
        </row>
        <row r="358">
          <cell r="B358"/>
          <cell r="C358"/>
          <cell r="D358"/>
          <cell r="E358"/>
          <cell r="F358"/>
          <cell r="G358"/>
          <cell r="H358"/>
        </row>
        <row r="359">
          <cell r="B359"/>
          <cell r="C359"/>
          <cell r="D359"/>
          <cell r="E359"/>
          <cell r="F359"/>
          <cell r="G359"/>
          <cell r="H359"/>
        </row>
        <row r="360">
          <cell r="B360"/>
          <cell r="C360"/>
          <cell r="D360"/>
          <cell r="E360"/>
          <cell r="F360"/>
          <cell r="G360"/>
          <cell r="H360"/>
        </row>
        <row r="361">
          <cell r="B361"/>
          <cell r="C361"/>
          <cell r="D361"/>
          <cell r="E361"/>
          <cell r="F361"/>
          <cell r="G361"/>
          <cell r="H361"/>
        </row>
        <row r="362">
          <cell r="B362"/>
          <cell r="C362"/>
          <cell r="D362"/>
          <cell r="E362"/>
          <cell r="F362"/>
          <cell r="G362"/>
          <cell r="H362"/>
        </row>
        <row r="363">
          <cell r="B363"/>
          <cell r="C363"/>
          <cell r="D363"/>
          <cell r="E363"/>
          <cell r="F363"/>
          <cell r="G363"/>
          <cell r="H363"/>
        </row>
        <row r="364">
          <cell r="B364"/>
          <cell r="C364"/>
          <cell r="D364"/>
          <cell r="E364"/>
          <cell r="F364"/>
          <cell r="G364"/>
          <cell r="H364"/>
        </row>
        <row r="365">
          <cell r="B365"/>
          <cell r="C365"/>
          <cell r="D365"/>
          <cell r="E365"/>
          <cell r="F365"/>
          <cell r="G365"/>
          <cell r="H365"/>
        </row>
        <row r="366">
          <cell r="B366"/>
          <cell r="C366"/>
          <cell r="D366"/>
          <cell r="E366"/>
          <cell r="F366"/>
          <cell r="G366"/>
          <cell r="H366"/>
        </row>
        <row r="367">
          <cell r="B367"/>
          <cell r="C367"/>
          <cell r="D367"/>
          <cell r="E367"/>
          <cell r="F367"/>
          <cell r="G367"/>
          <cell r="H367"/>
        </row>
        <row r="368">
          <cell r="B368"/>
          <cell r="C368"/>
          <cell r="D368"/>
          <cell r="E368"/>
          <cell r="F368"/>
          <cell r="G368"/>
          <cell r="H368"/>
        </row>
        <row r="369">
          <cell r="B369"/>
          <cell r="C369"/>
          <cell r="D369"/>
          <cell r="E369"/>
          <cell r="F369"/>
          <cell r="G369"/>
          <cell r="H369"/>
        </row>
        <row r="370">
          <cell r="B370"/>
          <cell r="C370"/>
          <cell r="D370"/>
          <cell r="E370"/>
          <cell r="F370"/>
          <cell r="G370"/>
          <cell r="H370"/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"/>
      <sheetName val="月行事予定"/>
      <sheetName val="月行事(仮打ち込み）"/>
      <sheetName val="月行事予定仮(打ち込み用）"/>
    </sheetNames>
    <sheetDataSet>
      <sheetData sheetId="0"/>
      <sheetData sheetId="1">
        <row r="6">
          <cell r="B6" t="str">
            <v>A0401</v>
          </cell>
          <cell r="C6">
            <v>4</v>
          </cell>
          <cell r="D6" t="str">
            <v>04</v>
          </cell>
          <cell r="E6" t="str">
            <v>A04</v>
          </cell>
          <cell r="F6">
            <v>1</v>
          </cell>
          <cell r="G6" t="str">
            <v>01</v>
          </cell>
          <cell r="H6" t="str">
            <v>職員会◇新規採用職員研修会
◇辞令交付式</v>
          </cell>
        </row>
        <row r="7">
          <cell r="B7" t="str">
            <v>A0402</v>
          </cell>
          <cell r="C7">
            <v>4</v>
          </cell>
          <cell r="D7" t="str">
            <v>04</v>
          </cell>
          <cell r="E7" t="str">
            <v>A04</v>
          </cell>
          <cell r="F7">
            <v>2</v>
          </cell>
          <cell r="G7" t="str">
            <v>02</v>
          </cell>
          <cell r="H7" t="str">
            <v/>
          </cell>
        </row>
        <row r="8">
          <cell r="B8" t="str">
            <v>A0403</v>
          </cell>
          <cell r="C8">
            <v>4</v>
          </cell>
          <cell r="D8" t="str">
            <v>04</v>
          </cell>
          <cell r="E8" t="str">
            <v>A04</v>
          </cell>
          <cell r="F8">
            <v>3</v>
          </cell>
          <cell r="G8" t="str">
            <v>03</v>
          </cell>
          <cell r="H8" t="str">
            <v/>
          </cell>
        </row>
        <row r="9">
          <cell r="B9" t="str">
            <v>A0404</v>
          </cell>
          <cell r="C9">
            <v>4</v>
          </cell>
          <cell r="D9" t="str">
            <v>04</v>
          </cell>
          <cell r="E9" t="str">
            <v>A04</v>
          </cell>
          <cell r="F9">
            <v>4</v>
          </cell>
          <cell r="G9" t="str">
            <v>04</v>
          </cell>
          <cell r="H9" t="str">
            <v>職員会◇小中校長会代表者会
学校事務職員研修会</v>
          </cell>
        </row>
        <row r="10">
          <cell r="B10" t="str">
            <v>A0405</v>
          </cell>
          <cell r="C10">
            <v>4</v>
          </cell>
          <cell r="D10" t="str">
            <v>04</v>
          </cell>
          <cell r="E10" t="str">
            <v>A04</v>
          </cell>
          <cell r="F10">
            <v>5</v>
          </cell>
          <cell r="G10" t="str">
            <v>05</v>
          </cell>
          <cell r="H10" t="str">
            <v>学校司書研修（15：00　市立図書館)</v>
          </cell>
        </row>
        <row r="11">
          <cell r="B11" t="str">
            <v>A0406</v>
          </cell>
          <cell r="C11">
            <v>4</v>
          </cell>
          <cell r="D11" t="str">
            <v>04</v>
          </cell>
          <cell r="E11" t="str">
            <v>A04</v>
          </cell>
          <cell r="F11">
            <v>6</v>
          </cell>
          <cell r="G11" t="str">
            <v>06</v>
          </cell>
          <cell r="H11" t="str">
            <v>入学式準備◇地区小中校長会役員会①</v>
          </cell>
        </row>
        <row r="12">
          <cell r="B12" t="str">
            <v>A0407</v>
          </cell>
          <cell r="C12">
            <v>4</v>
          </cell>
          <cell r="D12" t="str">
            <v>04</v>
          </cell>
          <cell r="E12" t="str">
            <v>A04</v>
          </cell>
          <cell r="F12">
            <v>7</v>
          </cell>
          <cell r="G12" t="str">
            <v>07</v>
          </cell>
          <cell r="H12" t="str">
            <v>前期始業式・入学式エピペン・心肺蘇生研修入学式・始業式</v>
          </cell>
        </row>
        <row r="13">
          <cell r="B13" t="str">
            <v>A0408</v>
          </cell>
          <cell r="C13">
            <v>4</v>
          </cell>
          <cell r="D13" t="str">
            <v>04</v>
          </cell>
          <cell r="E13" t="str">
            <v>A04</v>
          </cell>
          <cell r="F13">
            <v>8</v>
          </cell>
          <cell r="G13" t="str">
            <v>08</v>
          </cell>
          <cell r="H13" t="str">
            <v>下校指導委員会顧問会PM◆小中校長会8：00～16：00
給食物資選定委員会①地区小中学校教頭会本部役員会①1600　東明小
初任者研修実施校校長等連絡協議会（初長連）14:00
初任者研修実施校指導教員等連絡協議会（初指連）</v>
          </cell>
        </row>
        <row r="14">
          <cell r="B14" t="str">
            <v>A0409</v>
          </cell>
          <cell r="C14">
            <v>4</v>
          </cell>
          <cell r="D14" t="str">
            <v>04</v>
          </cell>
          <cell r="E14" t="str">
            <v>A04</v>
          </cell>
          <cell r="F14">
            <v>9</v>
          </cell>
          <cell r="G14" t="str">
            <v>09</v>
          </cell>
          <cell r="H14" t="str">
            <v/>
          </cell>
        </row>
        <row r="15">
          <cell r="B15" t="str">
            <v>A0410</v>
          </cell>
          <cell r="C15">
            <v>4</v>
          </cell>
          <cell r="D15" t="str">
            <v>04</v>
          </cell>
          <cell r="E15" t="str">
            <v>A04</v>
          </cell>
          <cell r="F15">
            <v>10</v>
          </cell>
          <cell r="G15">
            <v>10</v>
          </cell>
          <cell r="H15" t="str">
            <v/>
          </cell>
        </row>
        <row r="16">
          <cell r="B16" t="str">
            <v>A0411</v>
          </cell>
          <cell r="C16">
            <v>4</v>
          </cell>
          <cell r="D16" t="str">
            <v>04</v>
          </cell>
          <cell r="E16" t="str">
            <v>A04</v>
          </cell>
          <cell r="F16">
            <v>11</v>
          </cell>
          <cell r="G16">
            <v>11</v>
          </cell>
          <cell r="H16" t="str">
            <v>分団長指導(昼）打合せ
学年部会◇地区小中校長会理事会①</v>
          </cell>
        </row>
        <row r="17">
          <cell r="B17" t="str">
            <v>A0412</v>
          </cell>
          <cell r="C17">
            <v>4</v>
          </cell>
          <cell r="D17" t="str">
            <v>04</v>
          </cell>
          <cell r="E17" t="str">
            <v>A04</v>
          </cell>
          <cell r="F17">
            <v>12</v>
          </cell>
          <cell r="G17">
            <v>12</v>
          </cell>
          <cell r="H17" t="str">
            <v>分団会(青空）
身体測定(456年）
小中教頭会①1400 市総合会館
市初任研①13：55 初任者（広陵中）
ＰＴＡ連合会評議員会①（2F）
道徳教育推進教師対象研修会（web）</v>
          </cell>
        </row>
        <row r="18">
          <cell r="B18" t="str">
            <v>A0413</v>
          </cell>
          <cell r="C18">
            <v>4</v>
          </cell>
          <cell r="D18" t="str">
            <v>04</v>
          </cell>
          <cell r="E18" t="str">
            <v>A04</v>
          </cell>
          <cell r="F18">
            <v>13</v>
          </cell>
          <cell r="G18">
            <v>13</v>
          </cell>
          <cell r="H18" t="str">
            <v>朝読書
ロング
身体測定(支123年）英語教育担当者会①（幼小中)15:30
可児市ＳＣ協議会①不登校児童生徒対策委員会①SSW連絡協議会①
養護教諭事務説明会15:00 西久保:市役所</v>
          </cell>
        </row>
        <row r="19">
          <cell r="B19" t="str">
            <v>A0414</v>
          </cell>
          <cell r="C19">
            <v>4</v>
          </cell>
          <cell r="D19" t="str">
            <v>04</v>
          </cell>
          <cell r="E19" t="str">
            <v>A04</v>
          </cell>
          <cell r="F19">
            <v>14</v>
          </cell>
          <cell r="G19">
            <v>14</v>
          </cell>
          <cell r="H19" t="str">
            <v>もくもくタイム
歯科検診(456年,支援57 8:45山村）給食主任会①足立1530給食センター・献立作成委員会①</v>
          </cell>
        </row>
        <row r="20">
          <cell r="B20" t="str">
            <v>A0415</v>
          </cell>
          <cell r="C20">
            <v>4</v>
          </cell>
          <cell r="D20" t="str">
            <v>04</v>
          </cell>
          <cell r="E20" t="str">
            <v>A04</v>
          </cell>
          <cell r="F20">
            <v>15</v>
          </cell>
          <cell r="G20">
            <v>15</v>
          </cell>
          <cell r="H20" t="str">
            <v>E.T ALT
NRT検査ケース会議放ＮＲＴ検査
教研部長会（Web 1520梅村)</v>
          </cell>
        </row>
        <row r="21">
          <cell r="B21" t="str">
            <v>A0416</v>
          </cell>
          <cell r="C21">
            <v>4</v>
          </cell>
          <cell r="D21" t="str">
            <v>04</v>
          </cell>
          <cell r="E21" t="str">
            <v>A04</v>
          </cell>
          <cell r="F21">
            <v>16</v>
          </cell>
          <cell r="G21">
            <v>16</v>
          </cell>
          <cell r="H21" t="str">
            <v/>
          </cell>
        </row>
        <row r="22">
          <cell r="B22" t="str">
            <v>A0417</v>
          </cell>
          <cell r="C22">
            <v>4</v>
          </cell>
          <cell r="D22" t="str">
            <v>04</v>
          </cell>
          <cell r="E22" t="str">
            <v>A04</v>
          </cell>
          <cell r="F22">
            <v>17</v>
          </cell>
          <cell r="G22">
            <v>17</v>
          </cell>
          <cell r="H22" t="str">
            <v/>
          </cell>
        </row>
        <row r="23">
          <cell r="B23" t="str">
            <v>A0418</v>
          </cell>
          <cell r="C23">
            <v>4</v>
          </cell>
          <cell r="D23" t="str">
            <v>04</v>
          </cell>
          <cell r="E23" t="str">
            <v>A04</v>
          </cell>
          <cell r="F23">
            <v>18</v>
          </cell>
          <cell r="G23">
            <v>18</v>
          </cell>
          <cell r="H23" t="str">
            <v>聴力検査(1年,5-1）打合せ給食センター打合せ1630足立
河原830-1100春里管理職アラカルト研</v>
          </cell>
        </row>
        <row r="24">
          <cell r="B24" t="str">
            <v>A0419</v>
          </cell>
          <cell r="C24">
            <v>4</v>
          </cell>
          <cell r="D24" t="str">
            <v>04</v>
          </cell>
          <cell r="E24" t="str">
            <v>A04</v>
          </cell>
          <cell r="F24">
            <v>19</v>
          </cell>
          <cell r="G24">
            <v>19</v>
          </cell>
          <cell r="H24" t="str">
            <v xml:space="preserve">全国学力学習状況調査(6年）
聴力検査(2年，5－2）
委員会①タブレット設定作業幼保小連携推進会議①
可児学校保健会保健主事会①1500三枝:下恵土公
国際教室担当者会①（ばら2）全国学力・学習状況調査（国、算・数、理）
地区小中校長会評議員会①
</v>
          </cell>
        </row>
        <row r="25">
          <cell r="B25" t="str">
            <v>A0420</v>
          </cell>
          <cell r="C25">
            <v>4</v>
          </cell>
          <cell r="D25" t="str">
            <v>04</v>
          </cell>
          <cell r="E25" t="str">
            <v>A04</v>
          </cell>
          <cell r="F25">
            <v>20</v>
          </cell>
          <cell r="G25">
            <v>20</v>
          </cell>
          <cell r="H25" t="str">
            <v>朝読書
ロング(縦）
聴力検査(3年,支援）</v>
          </cell>
        </row>
        <row r="26">
          <cell r="B26" t="str">
            <v>A0421</v>
          </cell>
          <cell r="C26">
            <v>4</v>
          </cell>
          <cell r="D26" t="str">
            <v>04</v>
          </cell>
          <cell r="E26" t="str">
            <v>A04</v>
          </cell>
          <cell r="F26">
            <v>21</v>
          </cell>
          <cell r="G26">
            <v>21</v>
          </cell>
          <cell r="H26" t="str">
            <v>もくもくタイム
歯科検診(123年,支援346　渡邉）
5年生ワークショップ①②1組③④2組
委員会②教務主任会①学力向上推進会議
学校運営支援室会議①事務1400可児市役所SC等連絡協議会①</v>
          </cell>
        </row>
        <row r="27">
          <cell r="B27" t="str">
            <v>A0422</v>
          </cell>
          <cell r="C27">
            <v>4</v>
          </cell>
          <cell r="D27" t="str">
            <v>04</v>
          </cell>
          <cell r="E27" t="str">
            <v>A04</v>
          </cell>
          <cell r="F27">
            <v>22</v>
          </cell>
          <cell r="G27">
            <v>22</v>
          </cell>
          <cell r="H27" t="str">
            <v>E.T ALT　通級開級式9:30会議室
尿検査①生徒指導主事会1530大澤:総合会館
河原1330-1645広見小
西可児中PTA総会家庭教育担当者研修会①</v>
          </cell>
        </row>
        <row r="28">
          <cell r="B28" t="str">
            <v>A0423</v>
          </cell>
          <cell r="C28">
            <v>4</v>
          </cell>
          <cell r="D28" t="str">
            <v>04</v>
          </cell>
          <cell r="E28" t="str">
            <v>A04</v>
          </cell>
          <cell r="F28">
            <v>23</v>
          </cell>
          <cell r="G28">
            <v>23</v>
          </cell>
          <cell r="H28" t="str">
            <v/>
          </cell>
        </row>
        <row r="29">
          <cell r="B29" t="str">
            <v>A0424</v>
          </cell>
          <cell r="C29">
            <v>4</v>
          </cell>
          <cell r="D29" t="str">
            <v>04</v>
          </cell>
          <cell r="E29" t="str">
            <v>A04</v>
          </cell>
          <cell r="F29">
            <v>24</v>
          </cell>
          <cell r="G29">
            <v>24</v>
          </cell>
          <cell r="H29" t="str">
            <v/>
          </cell>
        </row>
        <row r="30">
          <cell r="B30" t="str">
            <v>A0425</v>
          </cell>
          <cell r="C30">
            <v>4</v>
          </cell>
          <cell r="D30" t="str">
            <v>04</v>
          </cell>
          <cell r="E30" t="str">
            <v>A04</v>
          </cell>
          <cell r="F30">
            <v>25</v>
          </cell>
          <cell r="G30">
            <v>25</v>
          </cell>
          <cell r="H30" t="str">
            <v>打合せ
所在確認訪問①</v>
          </cell>
        </row>
        <row r="31">
          <cell r="B31" t="str">
            <v>A0426</v>
          </cell>
          <cell r="C31">
            <v>4</v>
          </cell>
          <cell r="D31" t="str">
            <v>04</v>
          </cell>
          <cell r="E31" t="str">
            <v>A04</v>
          </cell>
          <cell r="F31">
            <v>26</v>
          </cell>
          <cell r="G31">
            <v>26</v>
          </cell>
          <cell r="H31" t="str">
            <v>南帷っ子朝会
心電図検査(14年,9:00～）所在確認訪問②</v>
          </cell>
        </row>
        <row r="32">
          <cell r="B32" t="str">
            <v>A0427</v>
          </cell>
          <cell r="C32">
            <v>4</v>
          </cell>
          <cell r="D32" t="str">
            <v>04</v>
          </cell>
          <cell r="E32" t="str">
            <v>A04</v>
          </cell>
          <cell r="F32">
            <v>27</v>
          </cell>
          <cell r="G32">
            <v>27</v>
          </cell>
          <cell r="H32" t="str">
            <v>朝読書 ALT
ロング
命を守る訓練所在確認訪問③特支育成会役員会①特支連携協議会①1530三枝:総合会館</v>
          </cell>
        </row>
        <row r="33">
          <cell r="B33" t="str">
            <v>A0428</v>
          </cell>
          <cell r="C33">
            <v>4</v>
          </cell>
          <cell r="D33" t="str">
            <v>04</v>
          </cell>
          <cell r="E33" t="str">
            <v>A04</v>
          </cell>
          <cell r="F33">
            <v>28</v>
          </cell>
          <cell r="G33">
            <v>28</v>
          </cell>
          <cell r="H33" t="str">
            <v>もくもくタイム
授業参観日特別支援教育コーディネーター研修①（web）
特支コーディネーター研修①（web）（可茂会場）</v>
          </cell>
        </row>
        <row r="34">
          <cell r="B34" t="str">
            <v>A0429</v>
          </cell>
          <cell r="C34">
            <v>4</v>
          </cell>
          <cell r="D34" t="str">
            <v>04</v>
          </cell>
          <cell r="E34" t="str">
            <v>A04</v>
          </cell>
          <cell r="F34">
            <v>29</v>
          </cell>
          <cell r="G34">
            <v>29</v>
          </cell>
          <cell r="H34" t="str">
            <v>昭和の日昭和の日</v>
          </cell>
        </row>
        <row r="35">
          <cell r="B35" t="str">
            <v>A0430</v>
          </cell>
          <cell r="C35">
            <v>4</v>
          </cell>
          <cell r="D35" t="str">
            <v>04</v>
          </cell>
          <cell r="E35" t="str">
            <v>A04</v>
          </cell>
          <cell r="F35">
            <v>30</v>
          </cell>
          <cell r="G35">
            <v>30</v>
          </cell>
          <cell r="H35" t="str">
            <v/>
          </cell>
        </row>
        <row r="36">
          <cell r="B36" t="str">
            <v>A0501</v>
          </cell>
          <cell r="C36">
            <v>5</v>
          </cell>
          <cell r="D36" t="str">
            <v>05</v>
          </cell>
          <cell r="E36" t="str">
            <v>A05</v>
          </cell>
          <cell r="F36">
            <v>1</v>
          </cell>
          <cell r="G36" t="str">
            <v>01</v>
          </cell>
          <cell r="H36" t="str">
            <v/>
          </cell>
        </row>
        <row r="37">
          <cell r="B37" t="str">
            <v>A0502</v>
          </cell>
          <cell r="C37">
            <v>5</v>
          </cell>
          <cell r="D37" t="str">
            <v>05</v>
          </cell>
          <cell r="E37" t="str">
            <v>A05</v>
          </cell>
          <cell r="F37">
            <v>2</v>
          </cell>
          <cell r="G37" t="str">
            <v>02</v>
          </cell>
          <cell r="H37" t="str">
            <v>一年生を迎える会打合せ</v>
          </cell>
        </row>
        <row r="38">
          <cell r="B38" t="str">
            <v>A0503</v>
          </cell>
          <cell r="C38">
            <v>5</v>
          </cell>
          <cell r="D38" t="str">
            <v>05</v>
          </cell>
          <cell r="E38" t="str">
            <v>A05</v>
          </cell>
          <cell r="F38">
            <v>3</v>
          </cell>
          <cell r="G38" t="str">
            <v>03</v>
          </cell>
          <cell r="H38" t="str">
            <v>憲法記念日憲法記念日</v>
          </cell>
        </row>
        <row r="39">
          <cell r="B39" t="str">
            <v>A0504</v>
          </cell>
          <cell r="C39">
            <v>5</v>
          </cell>
          <cell r="D39" t="str">
            <v>05</v>
          </cell>
          <cell r="E39" t="str">
            <v>A05</v>
          </cell>
          <cell r="F39">
            <v>4</v>
          </cell>
          <cell r="G39" t="str">
            <v>04</v>
          </cell>
          <cell r="H39" t="str">
            <v>国民の休日みどりの日</v>
          </cell>
        </row>
        <row r="40">
          <cell r="B40" t="str">
            <v>A0505</v>
          </cell>
          <cell r="C40">
            <v>5</v>
          </cell>
          <cell r="D40" t="str">
            <v>05</v>
          </cell>
          <cell r="E40" t="str">
            <v>A05</v>
          </cell>
          <cell r="F40">
            <v>5</v>
          </cell>
          <cell r="G40" t="str">
            <v>05</v>
          </cell>
          <cell r="H40" t="str">
            <v>こどもの日こどもの日</v>
          </cell>
        </row>
        <row r="41">
          <cell r="B41" t="str">
            <v>A0506</v>
          </cell>
          <cell r="C41">
            <v>5</v>
          </cell>
          <cell r="D41" t="str">
            <v>05</v>
          </cell>
          <cell r="E41" t="str">
            <v>A05</v>
          </cell>
          <cell r="F41">
            <v>6</v>
          </cell>
          <cell r="G41" t="str">
            <v>06</v>
          </cell>
          <cell r="H41" t="str">
            <v>E.T教研分科会・養護教諭部会管理研①（各会場）
特別支援教育連続講座①</v>
          </cell>
        </row>
        <row r="42">
          <cell r="B42" t="str">
            <v>A0507</v>
          </cell>
          <cell r="C42">
            <v>5</v>
          </cell>
          <cell r="D42" t="str">
            <v>05</v>
          </cell>
          <cell r="E42" t="str">
            <v>A05</v>
          </cell>
          <cell r="F42">
            <v>7</v>
          </cell>
          <cell r="G42" t="str">
            <v>07</v>
          </cell>
          <cell r="H42" t="str">
            <v/>
          </cell>
        </row>
        <row r="43">
          <cell r="B43" t="str">
            <v>A0508</v>
          </cell>
          <cell r="C43">
            <v>5</v>
          </cell>
          <cell r="D43" t="str">
            <v>05</v>
          </cell>
          <cell r="E43" t="str">
            <v>A05</v>
          </cell>
          <cell r="F43">
            <v>8</v>
          </cell>
          <cell r="G43" t="str">
            <v>08</v>
          </cell>
          <cell r="H43" t="str">
            <v/>
          </cell>
        </row>
        <row r="44">
          <cell r="B44" t="str">
            <v>A0509</v>
          </cell>
          <cell r="C44">
            <v>5</v>
          </cell>
          <cell r="D44" t="str">
            <v>05</v>
          </cell>
          <cell r="E44" t="str">
            <v>A05</v>
          </cell>
          <cell r="F44">
            <v>9</v>
          </cell>
          <cell r="G44" t="str">
            <v>09</v>
          </cell>
          <cell r="H44" t="str">
            <v xml:space="preserve">打合せ
指導部会◆小中校長会② 終日　総合会館
</v>
          </cell>
        </row>
        <row r="45">
          <cell r="B45" t="str">
            <v>A0510</v>
          </cell>
          <cell r="C45">
            <v>5</v>
          </cell>
          <cell r="D45" t="str">
            <v>05</v>
          </cell>
          <cell r="E45" t="str">
            <v>A05</v>
          </cell>
          <cell r="F45">
            <v>10</v>
          </cell>
          <cell r="G45">
            <v>10</v>
          </cell>
          <cell r="H45" t="str">
            <v>委員会③
3・4年交通安全教室(③）SC小中教頭会②工藤教頭1400総合会館
給食物資選定委員会②◆初任研①（小中義web、養栄）海江田　佐々木</v>
          </cell>
        </row>
        <row r="46">
          <cell r="B46" t="str">
            <v>A0511</v>
          </cell>
          <cell r="C46">
            <v>5</v>
          </cell>
          <cell r="D46" t="str">
            <v>05</v>
          </cell>
          <cell r="E46" t="str">
            <v>A05</v>
          </cell>
          <cell r="F46">
            <v>11</v>
          </cell>
          <cell r="G46">
            <v>11</v>
          </cell>
          <cell r="H46" t="str">
            <v>朝読書 
ロング(議）ALT学校所員会①大石1530総合会館
事務職員部会①
発達と教育の相談会①</v>
          </cell>
        </row>
        <row r="47">
          <cell r="B47" t="str">
            <v>A0512</v>
          </cell>
          <cell r="C47">
            <v>5</v>
          </cell>
          <cell r="D47" t="str">
            <v>05</v>
          </cell>
          <cell r="E47" t="str">
            <v>A05</v>
          </cell>
          <cell r="F47">
            <v>12</v>
          </cell>
          <cell r="G47">
            <v>12</v>
          </cell>
          <cell r="H47" t="str">
            <v>もくもくタイム可児学校保健会理事会①（市郡）（中恵土地区C）</v>
          </cell>
        </row>
        <row r="48">
          <cell r="B48" t="str">
            <v>A0513</v>
          </cell>
          <cell r="C48">
            <v>5</v>
          </cell>
          <cell r="D48" t="str">
            <v>05</v>
          </cell>
          <cell r="E48" t="str">
            <v>A05</v>
          </cell>
          <cell r="F48">
            <v>13</v>
          </cell>
          <cell r="G48">
            <v>13</v>
          </cell>
          <cell r="H48" t="str">
            <v>E.T教務主任会②佐光1400総合会館
◇通級担当者会①河原菊田1000総合会館小中新任生徒指導主事講座　大澤1000総合庁舎　～　小中生徒指導主事等連絡協議会1420中止</v>
          </cell>
        </row>
        <row r="49">
          <cell r="B49" t="str">
            <v>A0514</v>
          </cell>
          <cell r="C49">
            <v>5</v>
          </cell>
          <cell r="D49" t="str">
            <v>05</v>
          </cell>
          <cell r="E49" t="str">
            <v>A05</v>
          </cell>
          <cell r="F49">
            <v>14</v>
          </cell>
          <cell r="G49">
            <v>14</v>
          </cell>
          <cell r="H49" t="str">
            <v/>
          </cell>
        </row>
        <row r="50">
          <cell r="B50" t="str">
            <v>A0515</v>
          </cell>
          <cell r="C50">
            <v>5</v>
          </cell>
          <cell r="D50" t="str">
            <v>05</v>
          </cell>
          <cell r="E50" t="str">
            <v>A05</v>
          </cell>
          <cell r="F50">
            <v>15</v>
          </cell>
          <cell r="G50">
            <v>15</v>
          </cell>
          <cell r="H50" t="str">
            <v/>
          </cell>
        </row>
        <row r="51">
          <cell r="B51" t="str">
            <v>A0516</v>
          </cell>
          <cell r="C51">
            <v>5</v>
          </cell>
          <cell r="D51" t="str">
            <v>05</v>
          </cell>
          <cell r="E51" t="str">
            <v>A05</v>
          </cell>
          <cell r="F51">
            <v>16</v>
          </cell>
          <cell r="G51">
            <v>16</v>
          </cell>
          <cell r="H51" t="str">
            <v>打合せ（WEB）
運営委員会(兼：評価評定委員会)
スポーツテスト準備</v>
          </cell>
        </row>
        <row r="52">
          <cell r="B52" t="str">
            <v>A0517</v>
          </cell>
          <cell r="C52">
            <v>5</v>
          </cell>
          <cell r="D52" t="str">
            <v>05</v>
          </cell>
          <cell r="E52" t="str">
            <v>A05</v>
          </cell>
          <cell r="F52">
            <v>17</v>
          </cell>
          <cell r="G52">
            <v>17</v>
          </cell>
          <cell r="H52" t="str">
            <v>南帷っ子朝会
委員会２
スポーツテスト①②56年人権教育推進委員会 日比野1530総合会館
◇地区小中校長会研修総会
初任者・講師研修　事務所研修①（中）
代議員会 石井1400岐阜市研究所</v>
          </cell>
        </row>
        <row r="53">
          <cell r="B53" t="str">
            <v>A0518</v>
          </cell>
          <cell r="C53">
            <v>5</v>
          </cell>
          <cell r="D53" t="str">
            <v>05</v>
          </cell>
          <cell r="E53" t="str">
            <v>A05</v>
          </cell>
          <cell r="F53">
            <v>18</v>
          </cell>
          <cell r="G53">
            <v>18</v>
          </cell>
          <cell r="H53" t="str">
            <v>朝読書　尿検査２ ALT
ロング(縦）
スポーツテスト①②34年教育研究所運営委員会①
学校安全講習会 工藤教頭1330WEB</v>
          </cell>
        </row>
        <row r="54">
          <cell r="B54" t="str">
            <v>A0519</v>
          </cell>
          <cell r="C54">
            <v>5</v>
          </cell>
          <cell r="D54" t="str">
            <v>05</v>
          </cell>
          <cell r="E54" t="str">
            <v>A05</v>
          </cell>
          <cell r="F54">
            <v>19</v>
          </cell>
          <cell r="G54">
            <v>19</v>
          </cell>
          <cell r="H54" t="str">
            <v>もくもくタイム
内科健診(234年,支援346　奥村）
スポーツテスト予備ＩＣＴ教育担当者会①藤野1530総合会館
小中特支担当者会①三枝1530総合会館
献立作成委員会②
幼小中高生徒指導連絡協議会①大澤1530中恵土地区C人権教育幹部研修　校長1345総合庁舎</v>
          </cell>
        </row>
        <row r="55">
          <cell r="B55" t="str">
            <v>A0520</v>
          </cell>
          <cell r="C55">
            <v>5</v>
          </cell>
          <cell r="D55" t="str">
            <v>05</v>
          </cell>
          <cell r="E55" t="str">
            <v>A05</v>
          </cell>
          <cell r="F55">
            <v>20</v>
          </cell>
          <cell r="G55">
            <v>20</v>
          </cell>
          <cell r="H55" t="str">
            <v>E.T
スポーツテスト予備</v>
          </cell>
        </row>
        <row r="56">
          <cell r="B56" t="str">
            <v>A0521</v>
          </cell>
          <cell r="C56">
            <v>5</v>
          </cell>
          <cell r="D56" t="str">
            <v>05</v>
          </cell>
          <cell r="E56" t="str">
            <v>A05</v>
          </cell>
          <cell r="F56">
            <v>21</v>
          </cell>
          <cell r="G56">
            <v>21</v>
          </cell>
          <cell r="H56" t="str">
            <v>西可児中資源回収PTA連合会広報紙づくり講習会</v>
          </cell>
        </row>
        <row r="57">
          <cell r="B57" t="str">
            <v>A0522</v>
          </cell>
          <cell r="C57">
            <v>5</v>
          </cell>
          <cell r="D57" t="str">
            <v>05</v>
          </cell>
          <cell r="E57" t="str">
            <v>A05</v>
          </cell>
          <cell r="F57">
            <v>22</v>
          </cell>
          <cell r="G57">
            <v>22</v>
          </cell>
          <cell r="H57" t="str">
            <v>西可児中資源回収予備</v>
          </cell>
        </row>
        <row r="58">
          <cell r="B58" t="str">
            <v>A0523</v>
          </cell>
          <cell r="C58">
            <v>5</v>
          </cell>
          <cell r="D58" t="str">
            <v>05</v>
          </cell>
          <cell r="E58" t="str">
            <v>A05</v>
          </cell>
          <cell r="F58">
            <v>23</v>
          </cell>
          <cell r="G58">
            <v>23</v>
          </cell>
          <cell r="H58" t="str">
            <v>職員会</v>
          </cell>
        </row>
        <row r="59">
          <cell r="B59" t="str">
            <v>A0524</v>
          </cell>
          <cell r="C59">
            <v>5</v>
          </cell>
          <cell r="D59" t="str">
            <v>05</v>
          </cell>
          <cell r="E59" t="str">
            <v>A05</v>
          </cell>
          <cell r="F59">
            <v>24</v>
          </cell>
          <cell r="G59">
            <v>24</v>
          </cell>
          <cell r="H59" t="str">
            <v>南帷っ子朝会
②③連れ去り防止教室12年
定例ケース会議SCいじめ事案研修会　校長、大澤1400WEB</v>
          </cell>
        </row>
        <row r="60">
          <cell r="B60" t="str">
            <v>A0525</v>
          </cell>
          <cell r="C60">
            <v>5</v>
          </cell>
          <cell r="D60" t="str">
            <v>05</v>
          </cell>
          <cell r="E60" t="str">
            <v>A05</v>
          </cell>
          <cell r="F60">
            <v>25</v>
          </cell>
          <cell r="G60">
            <v>25</v>
          </cell>
          <cell r="H60" t="str">
            <v>朝読書 ALT
内科健診(156年,支57 浅野）教育支援委員会全体会①山内
岐阜県小中学校教頭会代議員会　工藤教頭1400WEB</v>
          </cell>
        </row>
        <row r="61">
          <cell r="B61" t="str">
            <v>A0526</v>
          </cell>
          <cell r="C61">
            <v>5</v>
          </cell>
          <cell r="D61" t="str">
            <v>05</v>
          </cell>
          <cell r="E61" t="str">
            <v>A05</v>
          </cell>
          <cell r="F61">
            <v>26</v>
          </cell>
          <cell r="G61">
            <v>26</v>
          </cell>
          <cell r="H61" t="str">
            <v>クラブ①(決定）
もくもくタイム
ロング(議）可児学校保健会定期研修会(中恵土地区C）
学校運営支援室協議会①小中家庭教育学級リーダー研修会 教頭1400web</v>
          </cell>
        </row>
        <row r="62">
          <cell r="B62" t="str">
            <v>A0527</v>
          </cell>
          <cell r="C62">
            <v>5</v>
          </cell>
          <cell r="D62" t="str">
            <v>05</v>
          </cell>
          <cell r="E62" t="str">
            <v>A05</v>
          </cell>
          <cell r="F62">
            <v>27</v>
          </cell>
          <cell r="G62">
            <v>27</v>
          </cell>
          <cell r="H62" t="str">
            <v>E.T
①～④3年校外学習(やすらぎの森)地区教育相談担当者会議及び特別支援コーディネーター会議①</v>
          </cell>
        </row>
        <row r="63">
          <cell r="B63" t="str">
            <v>A0528</v>
          </cell>
          <cell r="C63">
            <v>5</v>
          </cell>
          <cell r="D63" t="str">
            <v>05</v>
          </cell>
          <cell r="E63" t="str">
            <v>A05</v>
          </cell>
          <cell r="F63">
            <v>28</v>
          </cell>
          <cell r="G63">
            <v>28</v>
          </cell>
          <cell r="H63" t="str">
            <v/>
          </cell>
        </row>
        <row r="64">
          <cell r="B64" t="str">
            <v>A0529</v>
          </cell>
          <cell r="C64">
            <v>5</v>
          </cell>
          <cell r="D64" t="str">
            <v>05</v>
          </cell>
          <cell r="E64" t="str">
            <v>A05</v>
          </cell>
          <cell r="F64">
            <v>29</v>
          </cell>
          <cell r="G64">
            <v>29</v>
          </cell>
          <cell r="H64" t="str">
            <v/>
          </cell>
        </row>
        <row r="65">
          <cell r="B65" t="str">
            <v>A0530</v>
          </cell>
          <cell r="C65">
            <v>5</v>
          </cell>
          <cell r="D65" t="str">
            <v>05</v>
          </cell>
          <cell r="E65" t="str">
            <v>A05</v>
          </cell>
          <cell r="F65">
            <v>30</v>
          </cell>
          <cell r="G65">
            <v>30</v>
          </cell>
          <cell r="H65" t="str">
            <v>②③給食指導1年打合せ 学年部会
個別学校見学②
2年町探検人権教育幹部研修　日比野1345総合庁舎</v>
          </cell>
        </row>
        <row r="66">
          <cell r="B66" t="str">
            <v>A0531</v>
          </cell>
          <cell r="C66">
            <v>5</v>
          </cell>
          <cell r="D66" t="str">
            <v>05</v>
          </cell>
          <cell r="E66" t="str">
            <v>A05</v>
          </cell>
          <cell r="F66">
            <v>31</v>
          </cell>
          <cell r="G66">
            <v>31</v>
          </cell>
          <cell r="H66" t="str">
            <v xml:space="preserve">クラブ①
尿検査予備①初任者・講師研修　事務所研修①海江田、佐々木終日WEB
</v>
          </cell>
        </row>
        <row r="67">
          <cell r="B67" t="str">
            <v>A0601</v>
          </cell>
          <cell r="C67">
            <v>6</v>
          </cell>
          <cell r="D67" t="str">
            <v>06</v>
          </cell>
          <cell r="E67" t="str">
            <v>A06</v>
          </cell>
          <cell r="F67">
            <v>1</v>
          </cell>
          <cell r="G67" t="str">
            <v>01</v>
          </cell>
          <cell r="H67" t="str">
            <v>朝読書 ロング
英語読み聞かせ(2-1，2②③）
1年通学路探検色覚検査女子◆小中校長会③1300総合会館</v>
          </cell>
        </row>
        <row r="68">
          <cell r="B68" t="str">
            <v>A0602</v>
          </cell>
          <cell r="C68">
            <v>6</v>
          </cell>
          <cell r="D68" t="str">
            <v>06</v>
          </cell>
          <cell r="E68" t="str">
            <v>A06</v>
          </cell>
          <cell r="F68">
            <v>2</v>
          </cell>
          <cell r="G68" t="str">
            <v>02</v>
          </cell>
          <cell r="H68" t="str">
            <v xml:space="preserve">
もくもくタイムいじめ防止専門委員会1000科学作品展運営委員会①大田1545Web◆中堅研（小中義養栄）TV　梅村　大澤　終日WEB</v>
          </cell>
        </row>
        <row r="69">
          <cell r="B69" t="str">
            <v>A0603</v>
          </cell>
          <cell r="C69">
            <v>6</v>
          </cell>
          <cell r="D69" t="str">
            <v>06</v>
          </cell>
          <cell r="E69" t="str">
            <v>A06</v>
          </cell>
          <cell r="F69">
            <v>3</v>
          </cell>
          <cell r="G69" t="str">
            <v>03</v>
          </cell>
          <cell r="H69" t="str">
            <v>E.T ALT
3年校外学習予備日個別学校見学②840,930
校内支援委員会資料入力締め切り社会科作品展運営委員会①藤野1545Web</v>
          </cell>
        </row>
        <row r="70">
          <cell r="B70" t="str">
            <v>A0604</v>
          </cell>
          <cell r="C70">
            <v>6</v>
          </cell>
          <cell r="D70" t="str">
            <v>06</v>
          </cell>
          <cell r="E70" t="str">
            <v>A06</v>
          </cell>
          <cell r="F70">
            <v>4</v>
          </cell>
          <cell r="G70" t="str">
            <v>04</v>
          </cell>
          <cell r="H70" t="str">
            <v/>
          </cell>
        </row>
        <row r="71">
          <cell r="B71" t="str">
            <v>A0605</v>
          </cell>
          <cell r="C71">
            <v>6</v>
          </cell>
          <cell r="D71" t="str">
            <v>06</v>
          </cell>
          <cell r="E71" t="str">
            <v>A06</v>
          </cell>
          <cell r="F71">
            <v>5</v>
          </cell>
          <cell r="G71" t="str">
            <v>05</v>
          </cell>
          <cell r="H71" t="str">
            <v>岐阜県子ども会育成大会</v>
          </cell>
        </row>
        <row r="72">
          <cell r="B72" t="str">
            <v>A0606</v>
          </cell>
          <cell r="C72">
            <v>6</v>
          </cell>
          <cell r="D72" t="str">
            <v>06</v>
          </cell>
          <cell r="E72" t="str">
            <v>A06</v>
          </cell>
          <cell r="F72">
            <v>6</v>
          </cell>
          <cell r="G72" t="str">
            <v>06</v>
          </cell>
          <cell r="H72" t="str">
            <v>打合せ可茂地区特別支援教育推進会議①</v>
          </cell>
        </row>
        <row r="73">
          <cell r="B73" t="str">
            <v>A0607</v>
          </cell>
          <cell r="C73">
            <v>6</v>
          </cell>
          <cell r="D73" t="str">
            <v>06</v>
          </cell>
          <cell r="E73" t="str">
            <v>A06</v>
          </cell>
          <cell r="F73">
            <v>7</v>
          </cell>
          <cell r="G73" t="str">
            <v>07</v>
          </cell>
          <cell r="H73" t="str">
            <v>南帷っ子朝会
委員会④小中教頭会③1400総合会館
幼保小中高特生徒指導連携強化委員会兼家庭教育推進会議①
小中主幹連携協議会1230
初任者連携校研修　海江田、佐々木終日上麻生小</v>
          </cell>
        </row>
        <row r="74">
          <cell r="B74" t="str">
            <v>A0608</v>
          </cell>
          <cell r="C74">
            <v>6</v>
          </cell>
          <cell r="D74" t="str">
            <v>06</v>
          </cell>
          <cell r="E74" t="str">
            <v>A06</v>
          </cell>
          <cell r="F74">
            <v>8</v>
          </cell>
          <cell r="G74" t="str">
            <v>08</v>
          </cell>
          <cell r="H74" t="str">
            <v>朝読書（あじさいつくり）
ロング(縦）SC色覚検査6－1男子◆学校所員会②大石1530総合会館
給食物資選定委員会③教育研究会事務職員部会理事会 牧ヶ野930岐阜市研究所</v>
          </cell>
        </row>
        <row r="75">
          <cell r="B75" t="str">
            <v>A0609</v>
          </cell>
          <cell r="C75">
            <v>6</v>
          </cell>
          <cell r="D75" t="str">
            <v>06</v>
          </cell>
          <cell r="E75" t="str">
            <v>A06</v>
          </cell>
          <cell r="F75">
            <v>9</v>
          </cell>
          <cell r="G75" t="str">
            <v>09</v>
          </cell>
          <cell r="H75" t="str">
            <v xml:space="preserve">もくもくタイム
授業参観
</v>
          </cell>
        </row>
        <row r="76">
          <cell r="B76" t="str">
            <v>A0610</v>
          </cell>
          <cell r="C76">
            <v>6</v>
          </cell>
          <cell r="D76" t="str">
            <v>06</v>
          </cell>
          <cell r="E76" t="str">
            <v>A06</v>
          </cell>
          <cell r="F76">
            <v>10</v>
          </cell>
          <cell r="G76">
            <v>10</v>
          </cell>
          <cell r="H76" t="str">
            <v>E.T ALT教育支援委員会指導部会①山内1530総合会館県家庭科全体研究会 梅村1400岐阜市教育研究所</v>
          </cell>
        </row>
        <row r="77">
          <cell r="B77" t="str">
            <v>A0611</v>
          </cell>
          <cell r="C77">
            <v>6</v>
          </cell>
          <cell r="D77" t="str">
            <v>06</v>
          </cell>
          <cell r="E77" t="str">
            <v>A06</v>
          </cell>
          <cell r="F77">
            <v>11</v>
          </cell>
          <cell r="G77">
            <v>11</v>
          </cell>
          <cell r="H77" t="str">
            <v/>
          </cell>
        </row>
        <row r="78">
          <cell r="B78" t="str">
            <v>A0612</v>
          </cell>
          <cell r="C78">
            <v>6</v>
          </cell>
          <cell r="D78" t="str">
            <v>06</v>
          </cell>
          <cell r="E78" t="str">
            <v>A06</v>
          </cell>
          <cell r="F78">
            <v>12</v>
          </cell>
          <cell r="G78">
            <v>12</v>
          </cell>
          <cell r="H78" t="str">
            <v/>
          </cell>
        </row>
        <row r="79">
          <cell r="B79" t="str">
            <v>A0613</v>
          </cell>
          <cell r="C79">
            <v>6</v>
          </cell>
          <cell r="D79" t="str">
            <v>06</v>
          </cell>
          <cell r="E79" t="str">
            <v>A06</v>
          </cell>
          <cell r="F79">
            <v>13</v>
          </cell>
          <cell r="G79">
            <v>13</v>
          </cell>
          <cell r="H79" t="str">
            <v xml:space="preserve">教育支援委員会打合せWEBにて
残量調査～17日
</v>
          </cell>
        </row>
        <row r="80">
          <cell r="B80" t="str">
            <v>A0614</v>
          </cell>
          <cell r="C80">
            <v>6</v>
          </cell>
          <cell r="D80" t="str">
            <v>06</v>
          </cell>
          <cell r="E80" t="str">
            <v>A06</v>
          </cell>
          <cell r="F80">
            <v>14</v>
          </cell>
          <cell r="G80">
            <v>14</v>
          </cell>
          <cell r="H80" t="str">
            <v>クラブ②
シェイクアウト(朝の会)支援学級音楽療法養護教諭部会①西久保1500総合会館
ＰＴＡ連合会評議員会③初任研②海江田、佐々木終日WEB
岐阜県小中学校長会研修総会
岐阜県小学校長会研修総会AM,WEB</v>
          </cell>
        </row>
        <row r="81">
          <cell r="B81" t="str">
            <v>A0615</v>
          </cell>
          <cell r="C81">
            <v>6</v>
          </cell>
          <cell r="D81" t="str">
            <v>06</v>
          </cell>
          <cell r="E81" t="str">
            <v>A06</v>
          </cell>
          <cell r="F81">
            <v>15</v>
          </cell>
          <cell r="G81">
            <v>15</v>
          </cell>
          <cell r="H81" t="str">
            <v>朝読書(読み聞かせ)
色覚検査6－2男子
廃棄備品収集1300事前研の日①
発達と教育の相談会②</v>
          </cell>
        </row>
        <row r="82">
          <cell r="B82" t="str">
            <v>A0616</v>
          </cell>
          <cell r="C82">
            <v>6</v>
          </cell>
          <cell r="D82" t="str">
            <v>06</v>
          </cell>
          <cell r="E82" t="str">
            <v>A06</v>
          </cell>
          <cell r="F82">
            <v>16</v>
          </cell>
          <cell r="G82">
            <v>16</v>
          </cell>
          <cell r="H82" t="str">
            <v>もくもくタイム
地区小中学校事務職員研究会①部会主務者
大澤1000岐阜市教育研究所</v>
          </cell>
        </row>
        <row r="83">
          <cell r="B83" t="str">
            <v>A0617</v>
          </cell>
          <cell r="C83">
            <v>6</v>
          </cell>
          <cell r="D83" t="str">
            <v>06</v>
          </cell>
          <cell r="E83" t="str">
            <v>A06</v>
          </cell>
          <cell r="F83">
            <v>17</v>
          </cell>
          <cell r="G83">
            <v>17</v>
          </cell>
          <cell r="H83" t="str">
            <v>E.T ALT
3年リコーダー講習会⑤◇可児市ＳＣ協議会②
献立作成委員会③岐阜県小中学校教頭会研究総会</v>
          </cell>
        </row>
        <row r="84">
          <cell r="B84" t="str">
            <v>A0618</v>
          </cell>
          <cell r="C84">
            <v>6</v>
          </cell>
          <cell r="D84" t="str">
            <v>06</v>
          </cell>
          <cell r="E84" t="str">
            <v>A06</v>
          </cell>
          <cell r="F84">
            <v>18</v>
          </cell>
          <cell r="G84">
            <v>18</v>
          </cell>
          <cell r="H84" t="str">
            <v>資源回収少年の主張　可児市大会</v>
          </cell>
        </row>
        <row r="85">
          <cell r="B85" t="str">
            <v>A0619</v>
          </cell>
          <cell r="C85">
            <v>6</v>
          </cell>
          <cell r="D85" t="str">
            <v>06</v>
          </cell>
          <cell r="E85" t="str">
            <v>A06</v>
          </cell>
          <cell r="F85">
            <v>19</v>
          </cell>
          <cell r="G85">
            <v>19</v>
          </cell>
          <cell r="H85" t="str">
            <v>資源回収予備日</v>
          </cell>
        </row>
        <row r="86">
          <cell r="B86" t="str">
            <v>A0620</v>
          </cell>
          <cell r="C86">
            <v>6</v>
          </cell>
          <cell r="D86" t="str">
            <v>06</v>
          </cell>
          <cell r="E86" t="str">
            <v>A06</v>
          </cell>
          <cell r="F86">
            <v>20</v>
          </cell>
          <cell r="G86">
            <v>20</v>
          </cell>
          <cell r="H86" t="str">
            <v>打合せ◇地区小中校長会評議会
県美術部会：授業改善講座 大澤1320 WEB</v>
          </cell>
        </row>
        <row r="87">
          <cell r="B87" t="str">
            <v>A0621</v>
          </cell>
          <cell r="C87">
            <v>6</v>
          </cell>
          <cell r="D87" t="str">
            <v>06</v>
          </cell>
          <cell r="E87" t="str">
            <v>A06</v>
          </cell>
          <cell r="F87">
            <v>21</v>
          </cell>
          <cell r="G87">
            <v>21</v>
          </cell>
          <cell r="H87" t="str">
            <v>南帷っ子朝会SC
定例ケース会議幼小中高生徒指導連絡協議会②兼市郡学校・警察連絡協議会①大澤1530中恵土地区CI.M定期健診　西久保岐阜総合医療センター</v>
          </cell>
        </row>
        <row r="88">
          <cell r="B88" t="str">
            <v>A0622</v>
          </cell>
          <cell r="C88">
            <v>6</v>
          </cell>
          <cell r="D88" t="str">
            <v>06</v>
          </cell>
          <cell r="E88" t="str">
            <v>A06</v>
          </cell>
          <cell r="F88">
            <v>22</v>
          </cell>
          <cell r="G88">
            <v>22</v>
          </cell>
          <cell r="H88" t="str">
            <v>朝読書
ロング(議）幼保小連携協議会1350
色覚検査支援国際教室担当者会②教頭先生1545WEB
学校司書研修 進藤1500市立図書館いのち・人権教育 牧ヶ野</v>
          </cell>
        </row>
        <row r="89">
          <cell r="B89" t="str">
            <v>A0623</v>
          </cell>
          <cell r="C89">
            <v>6</v>
          </cell>
          <cell r="D89" t="str">
            <v>06</v>
          </cell>
          <cell r="E89" t="str">
            <v>A06</v>
          </cell>
          <cell r="F89">
            <v>23</v>
          </cell>
          <cell r="G89">
            <v>23</v>
          </cell>
          <cell r="H89" t="str">
            <v xml:space="preserve">もくもくタイム
2年栄養指導②③教務主任会③佐光1400総合会館
学校運営支援室会議②1430東可児中
</v>
          </cell>
        </row>
        <row r="90">
          <cell r="B90" t="str">
            <v>A0624</v>
          </cell>
          <cell r="C90">
            <v>6</v>
          </cell>
          <cell r="D90" t="str">
            <v>06</v>
          </cell>
          <cell r="E90" t="str">
            <v>A06</v>
          </cell>
          <cell r="F90">
            <v>24</v>
          </cell>
          <cell r="G90">
            <v>24</v>
          </cell>
          <cell r="H90" t="str">
            <v>E.T
委員会⑤</v>
          </cell>
        </row>
        <row r="91">
          <cell r="B91" t="str">
            <v>A0625</v>
          </cell>
          <cell r="C91">
            <v>6</v>
          </cell>
          <cell r="D91" t="str">
            <v>06</v>
          </cell>
          <cell r="E91" t="str">
            <v>A06</v>
          </cell>
          <cell r="F91">
            <v>25</v>
          </cell>
          <cell r="G91">
            <v>25</v>
          </cell>
          <cell r="H91" t="str">
            <v>ＰＴＡ連合会研究大会（ala）</v>
          </cell>
        </row>
        <row r="92">
          <cell r="B92" t="str">
            <v>A0626</v>
          </cell>
          <cell r="C92">
            <v>6</v>
          </cell>
          <cell r="D92" t="str">
            <v>06</v>
          </cell>
          <cell r="E92" t="str">
            <v>A06</v>
          </cell>
          <cell r="F92">
            <v>26</v>
          </cell>
          <cell r="G92">
            <v>26</v>
          </cell>
          <cell r="H92" t="str">
            <v/>
          </cell>
        </row>
        <row r="93">
          <cell r="B93" t="str">
            <v>A0627</v>
          </cell>
          <cell r="C93">
            <v>6</v>
          </cell>
          <cell r="D93" t="str">
            <v>06</v>
          </cell>
          <cell r="E93" t="str">
            <v>A06</v>
          </cell>
          <cell r="F93">
            <v>27</v>
          </cell>
          <cell r="G93">
            <v>27</v>
          </cell>
          <cell r="H93" t="str">
            <v>打合せweb
運動会検討委員会
教育委員訪問1330</v>
          </cell>
        </row>
        <row r="94">
          <cell r="B94" t="str">
            <v>A0628</v>
          </cell>
          <cell r="C94">
            <v>6</v>
          </cell>
          <cell r="D94" t="str">
            <v>06</v>
          </cell>
          <cell r="E94" t="str">
            <v>A06</v>
          </cell>
          <cell r="F94">
            <v>28</v>
          </cell>
          <cell r="G94">
            <v>28</v>
          </cell>
          <cell r="H94" t="str">
            <v xml:space="preserve">クラブ③SC
昼映像放送(給食センター)ICT支援1000～1200教育支援観察訪問①（～7/12）初任者・講師研修　事務所研修②海江田、佐々木終日WEB
</v>
          </cell>
        </row>
        <row r="95">
          <cell r="B95" t="str">
            <v>A0629</v>
          </cell>
          <cell r="C95">
            <v>6</v>
          </cell>
          <cell r="D95" t="str">
            <v>06</v>
          </cell>
          <cell r="E95" t="str">
            <v>A06</v>
          </cell>
          <cell r="F95">
            <v>29</v>
          </cell>
          <cell r="G95">
            <v>29</v>
          </cell>
          <cell r="H95" t="str">
            <v>朝読書
ロング(縦）色覚検査予備</v>
          </cell>
        </row>
        <row r="96">
          <cell r="B96" t="str">
            <v>A0630</v>
          </cell>
          <cell r="C96">
            <v>6</v>
          </cell>
          <cell r="D96" t="str">
            <v>06</v>
          </cell>
          <cell r="E96" t="str">
            <v>A06</v>
          </cell>
          <cell r="F96">
            <v>30</v>
          </cell>
          <cell r="G96">
            <v>30</v>
          </cell>
          <cell r="H96" t="str">
            <v>教育長訪問
もくもくタイム宝物ノート作り～7月14日(木)</v>
          </cell>
        </row>
        <row r="97">
          <cell r="B97" t="str">
            <v>A0701</v>
          </cell>
          <cell r="C97">
            <v>7</v>
          </cell>
          <cell r="D97" t="str">
            <v>07</v>
          </cell>
          <cell r="E97" t="str">
            <v>A07</v>
          </cell>
          <cell r="F97">
            <v>1</v>
          </cell>
          <cell r="G97" t="str">
            <v>01</v>
          </cell>
          <cell r="H97" t="str">
            <v xml:space="preserve">E.T ALT
6年栄養指導◆小中校長会④堀田1330総合会館
</v>
          </cell>
        </row>
        <row r="98">
          <cell r="B98" t="str">
            <v>A0702</v>
          </cell>
          <cell r="C98">
            <v>7</v>
          </cell>
          <cell r="D98" t="str">
            <v>07</v>
          </cell>
          <cell r="E98" t="str">
            <v>A07</v>
          </cell>
          <cell r="F98">
            <v>2</v>
          </cell>
          <cell r="G98" t="str">
            <v>02</v>
          </cell>
          <cell r="H98" t="str">
            <v/>
          </cell>
        </row>
        <row r="99">
          <cell r="B99" t="str">
            <v>A0703</v>
          </cell>
          <cell r="C99">
            <v>7</v>
          </cell>
          <cell r="D99" t="str">
            <v>07</v>
          </cell>
          <cell r="E99" t="str">
            <v>A07</v>
          </cell>
          <cell r="F99">
            <v>3</v>
          </cell>
          <cell r="G99" t="str">
            <v>03</v>
          </cell>
          <cell r="H99" t="str">
            <v/>
          </cell>
        </row>
        <row r="100">
          <cell r="B100" t="str">
            <v>A0704</v>
          </cell>
          <cell r="C100">
            <v>7</v>
          </cell>
          <cell r="D100" t="str">
            <v>07</v>
          </cell>
          <cell r="E100" t="str">
            <v>A07</v>
          </cell>
          <cell r="F100">
            <v>4</v>
          </cell>
          <cell r="G100" t="str">
            <v>04</v>
          </cell>
          <cell r="H100" t="str">
            <v>打合せ
自学がんばり週間～8日</v>
          </cell>
        </row>
        <row r="101">
          <cell r="B101" t="str">
            <v>A0705</v>
          </cell>
          <cell r="C101">
            <v>7</v>
          </cell>
          <cell r="D101" t="str">
            <v>07</v>
          </cell>
          <cell r="E101" t="str">
            <v>A07</v>
          </cell>
          <cell r="F101">
            <v>5</v>
          </cell>
          <cell r="G101" t="str">
            <v>05</v>
          </cell>
          <cell r="H101" t="str">
            <v>南帷っ子朝会SC
委員会⑦
森と木と水の環境教育2年校内判定資料〆切小中教頭会④工藤1400総合会館
事務職員部会 牧ヶ野1400本校</v>
          </cell>
        </row>
        <row r="102">
          <cell r="B102" t="str">
            <v>A0706</v>
          </cell>
          <cell r="C102">
            <v>7</v>
          </cell>
          <cell r="D102" t="str">
            <v>07</v>
          </cell>
          <cell r="E102" t="str">
            <v>A07</v>
          </cell>
          <cell r="F102">
            <v>6</v>
          </cell>
          <cell r="G102" t="str">
            <v>06</v>
          </cell>
          <cell r="H102" t="str">
            <v xml:space="preserve">朝読書 ALT
図書返却完了個別学校見学②
可児市教育研究会（小中）
プール槽清掃①養護教諭部会管理研②西久保1400西可児中
</v>
          </cell>
        </row>
        <row r="103">
          <cell r="B103" t="str">
            <v>A0707</v>
          </cell>
          <cell r="C103">
            <v>7</v>
          </cell>
          <cell r="D103" t="str">
            <v>07</v>
          </cell>
          <cell r="E103" t="str">
            <v>A07</v>
          </cell>
          <cell r="F103">
            <v>7</v>
          </cell>
          <cell r="G103" t="str">
            <v>07</v>
          </cell>
          <cell r="H103" t="str">
            <v>もくもくタイム
5年生校外学習(サイエンスワールド)学校保健安全委員会(山村）1330
制服選定委員会⑥給食用物資選定委員会④
早期療育支援ネットワーク研修会 山内1345くれよん</v>
          </cell>
        </row>
        <row r="104">
          <cell r="B104" t="str">
            <v>A0708</v>
          </cell>
          <cell r="C104">
            <v>7</v>
          </cell>
          <cell r="D104" t="str">
            <v>07</v>
          </cell>
          <cell r="E104" t="str">
            <v>A07</v>
          </cell>
          <cell r="F104">
            <v>8</v>
          </cell>
          <cell r="G104" t="str">
            <v>08</v>
          </cell>
          <cell r="H104" t="str">
            <v>E.T学校給食センター運営委員会①</v>
          </cell>
        </row>
        <row r="105">
          <cell r="B105" t="str">
            <v>A0709</v>
          </cell>
          <cell r="C105">
            <v>7</v>
          </cell>
          <cell r="D105" t="str">
            <v>07</v>
          </cell>
          <cell r="E105" t="str">
            <v>A07</v>
          </cell>
          <cell r="F105">
            <v>9</v>
          </cell>
          <cell r="G105" t="str">
            <v>09</v>
          </cell>
          <cell r="H105" t="str">
            <v/>
          </cell>
        </row>
        <row r="106">
          <cell r="B106" t="str">
            <v>A0710</v>
          </cell>
          <cell r="C106">
            <v>7</v>
          </cell>
          <cell r="D106" t="str">
            <v>07</v>
          </cell>
          <cell r="E106" t="str">
            <v>A07</v>
          </cell>
          <cell r="F106">
            <v>10</v>
          </cell>
          <cell r="G106">
            <v>10</v>
          </cell>
          <cell r="H106" t="str">
            <v/>
          </cell>
        </row>
        <row r="107">
          <cell r="B107" t="str">
            <v>A0711</v>
          </cell>
          <cell r="C107">
            <v>7</v>
          </cell>
          <cell r="D107" t="str">
            <v>07</v>
          </cell>
          <cell r="E107" t="str">
            <v>A07</v>
          </cell>
          <cell r="F107">
            <v>11</v>
          </cell>
          <cell r="G107">
            <v>11</v>
          </cell>
          <cell r="H107" t="str">
            <v>分団長会(昼)打合せ
大掃除週間～15日</v>
          </cell>
        </row>
        <row r="108">
          <cell r="B108" t="str">
            <v>A0712</v>
          </cell>
          <cell r="C108">
            <v>7</v>
          </cell>
          <cell r="D108" t="str">
            <v>07</v>
          </cell>
          <cell r="E108" t="str">
            <v>A07</v>
          </cell>
          <cell r="F108">
            <v>12</v>
          </cell>
          <cell r="G108">
            <v>12</v>
          </cell>
          <cell r="H108" t="str">
            <v>議会　SC
6年情報モラル講座③④
シェイクアウトⅡ夏休み図書貸し出し
支援学級音楽療法
定例ケース会議ＰＴＡ連合会評議員会④</v>
          </cell>
        </row>
        <row r="109">
          <cell r="B109" t="str">
            <v>A0713</v>
          </cell>
          <cell r="C109">
            <v>7</v>
          </cell>
          <cell r="D109" t="str">
            <v>07</v>
          </cell>
          <cell r="E109" t="str">
            <v>A07</v>
          </cell>
          <cell r="F109">
            <v>13</v>
          </cell>
          <cell r="G109">
            <v>13</v>
          </cell>
          <cell r="H109" t="str">
            <v>朝読書 ALT 
分団会　ロング
英語読み聞かせ(4－1,2,③④）夏休み図書貸し出し</v>
          </cell>
        </row>
        <row r="110">
          <cell r="B110" t="str">
            <v>A0714</v>
          </cell>
          <cell r="C110">
            <v>7</v>
          </cell>
          <cell r="D110" t="str">
            <v>07</v>
          </cell>
          <cell r="E110" t="str">
            <v>A07</v>
          </cell>
          <cell r="F110">
            <v>14</v>
          </cell>
          <cell r="G110">
            <v>14</v>
          </cell>
          <cell r="H110" t="str">
            <v>もくもくタイム
5年生栄養指導②③夏休み図書貸し出し
個別学校見学②
ICT支援1400～1600◆中特育チャレンジ研修</v>
          </cell>
        </row>
        <row r="111">
          <cell r="B111" t="str">
            <v>A0715</v>
          </cell>
          <cell r="C111">
            <v>7</v>
          </cell>
          <cell r="D111" t="str">
            <v>07</v>
          </cell>
          <cell r="E111" t="str">
            <v>A07</v>
          </cell>
          <cell r="F111">
            <v>15</v>
          </cell>
          <cell r="G111">
            <v>15</v>
          </cell>
          <cell r="H111" t="str">
            <v>E.T大掃除</v>
          </cell>
        </row>
        <row r="112">
          <cell r="B112" t="str">
            <v>A0716</v>
          </cell>
          <cell r="C112">
            <v>7</v>
          </cell>
          <cell r="D112" t="str">
            <v>07</v>
          </cell>
          <cell r="E112" t="str">
            <v>A07</v>
          </cell>
          <cell r="F112">
            <v>16</v>
          </cell>
          <cell r="G112">
            <v>16</v>
          </cell>
          <cell r="H112" t="str">
            <v/>
          </cell>
        </row>
        <row r="113">
          <cell r="B113" t="str">
            <v>A0717</v>
          </cell>
          <cell r="C113">
            <v>7</v>
          </cell>
          <cell r="D113" t="str">
            <v>07</v>
          </cell>
          <cell r="E113" t="str">
            <v>A07</v>
          </cell>
          <cell r="F113">
            <v>17</v>
          </cell>
          <cell r="G113">
            <v>17</v>
          </cell>
          <cell r="H113" t="str">
            <v/>
          </cell>
        </row>
        <row r="114">
          <cell r="B114" t="str">
            <v>A0718</v>
          </cell>
          <cell r="C114">
            <v>7</v>
          </cell>
          <cell r="D114" t="str">
            <v>07</v>
          </cell>
          <cell r="E114" t="str">
            <v>A07</v>
          </cell>
          <cell r="F114">
            <v>18</v>
          </cell>
          <cell r="G114">
            <v>18</v>
          </cell>
          <cell r="H114" t="str">
            <v>海の日海の日</v>
          </cell>
        </row>
        <row r="115">
          <cell r="B115" t="str">
            <v>A0719</v>
          </cell>
          <cell r="C115">
            <v>7</v>
          </cell>
          <cell r="D115" t="str">
            <v>07</v>
          </cell>
          <cell r="E115" t="str">
            <v>A07</v>
          </cell>
          <cell r="F115">
            <v>19</v>
          </cell>
          <cell r="G115">
            <v>19</v>
          </cell>
          <cell r="H115" t="str">
            <v>クラブ</v>
          </cell>
        </row>
        <row r="116">
          <cell r="B116" t="str">
            <v>A0720</v>
          </cell>
          <cell r="C116">
            <v>7</v>
          </cell>
          <cell r="D116" t="str">
            <v>07</v>
          </cell>
          <cell r="E116" t="str">
            <v>A07</v>
          </cell>
          <cell r="F116">
            <v>20</v>
          </cell>
          <cell r="G116">
            <v>20</v>
          </cell>
          <cell r="H116" t="str">
            <v>打合せ 1345
夏季休業日前授業終了日</v>
          </cell>
        </row>
        <row r="117">
          <cell r="B117" t="str">
            <v>A0721+L97:AEL117:AD155</v>
          </cell>
          <cell r="C117">
            <v>7</v>
          </cell>
          <cell r="D117" t="str">
            <v>07</v>
          </cell>
          <cell r="E117" t="str">
            <v>A07</v>
          </cell>
          <cell r="F117" t="str">
            <v>21+L97:AEL117:AD155</v>
          </cell>
          <cell r="G117" t="str">
            <v>21+L97:AEL117:AD155</v>
          </cell>
          <cell r="H117" t="str">
            <v>個人懇談①(午後)不登校対策事業　心理教育講習会830 指導部会1030 
消防点検AM学校保健講習会　西久保1305タウンホールとみか</v>
          </cell>
        </row>
        <row r="118">
          <cell r="B118" t="str">
            <v>A0722</v>
          </cell>
          <cell r="C118">
            <v>7</v>
          </cell>
          <cell r="D118" t="str">
            <v>07</v>
          </cell>
          <cell r="E118" t="str">
            <v>A07</v>
          </cell>
          <cell r="F118">
            <v>22</v>
          </cell>
          <cell r="G118">
            <v>22</v>
          </cell>
          <cell r="H118" t="str">
            <v>個人懇談②(午後)Q-U研修(午前）小学校体力向上マネジメント指導者講習会　大石830富加小</v>
          </cell>
        </row>
        <row r="119">
          <cell r="B119" t="str">
            <v>A0723</v>
          </cell>
          <cell r="C119">
            <v>7</v>
          </cell>
          <cell r="D119" t="str">
            <v>07</v>
          </cell>
          <cell r="E119" t="str">
            <v>A07</v>
          </cell>
          <cell r="F119">
            <v>23</v>
          </cell>
          <cell r="G119">
            <v>23</v>
          </cell>
          <cell r="H119" t="str">
            <v>教員採用選考試験一次</v>
          </cell>
        </row>
        <row r="120">
          <cell r="B120" t="str">
            <v>A0724</v>
          </cell>
          <cell r="C120">
            <v>7</v>
          </cell>
          <cell r="D120" t="str">
            <v>07</v>
          </cell>
          <cell r="E120" t="str">
            <v>A07</v>
          </cell>
          <cell r="F120">
            <v>24</v>
          </cell>
          <cell r="G120">
            <v>24</v>
          </cell>
          <cell r="H120" t="str">
            <v/>
          </cell>
        </row>
        <row r="121">
          <cell r="B121" t="str">
            <v>A0725</v>
          </cell>
          <cell r="C121">
            <v>7</v>
          </cell>
          <cell r="D121" t="str">
            <v>07</v>
          </cell>
          <cell r="E121" t="str">
            <v>A07</v>
          </cell>
          <cell r="F121">
            <v>25</v>
          </cell>
          <cell r="G121">
            <v>25</v>
          </cell>
          <cell r="H121" t="str">
            <v>個人懇談③言葉の先生との懇談
1-1 1400 1-2 1415 2-2 1430◆かにっこ英語サマースクール①（春里地区C）教育課程研究協議会【小理、小家、小音、小図】（web）工藤教頭 日比野 
県美術展地区搬出</v>
          </cell>
        </row>
        <row r="122">
          <cell r="B122" t="str">
            <v>A0726</v>
          </cell>
          <cell r="C122">
            <v>7</v>
          </cell>
          <cell r="D122" t="str">
            <v>07</v>
          </cell>
          <cell r="E122" t="str">
            <v>A07</v>
          </cell>
          <cell r="F122">
            <v>26</v>
          </cell>
          <cell r="G122">
            <v>26</v>
          </cell>
          <cell r="H122" t="str">
            <v xml:space="preserve">個人懇談④可児学校保健会保健主事会②三枝1330下恵土地区C
◆かにっこ英語サマースクール②（春里地区C）初任研（web）
</v>
          </cell>
        </row>
        <row r="123">
          <cell r="B123" t="str">
            <v>A0727</v>
          </cell>
          <cell r="C123">
            <v>7</v>
          </cell>
          <cell r="D123" t="str">
            <v>07</v>
          </cell>
          <cell r="E123" t="str">
            <v>A07</v>
          </cell>
          <cell r="F123">
            <v>27</v>
          </cell>
          <cell r="G123">
            <v>27</v>
          </cell>
          <cell r="H123" t="str">
            <v>個人懇談予備◆教育支援委員会判定部会①
不登校児童生徒対策委員会・SSW研修会（5F）西久保1400初任研実践的指導力向上研修（小中義）【第１団】
教育課程研究協議会【小算、小生小特活、小特支】山本　大石　宮地</v>
          </cell>
        </row>
        <row r="124">
          <cell r="B124" t="str">
            <v>A0728</v>
          </cell>
          <cell r="C124">
            <v>7</v>
          </cell>
          <cell r="D124" t="str">
            <v>07</v>
          </cell>
          <cell r="E124" t="str">
            <v>A07</v>
          </cell>
          <cell r="F124">
            <v>28</v>
          </cell>
          <cell r="G124">
            <v>28</v>
          </cell>
          <cell r="H124" t="str">
            <v>◇教育支援委員会判定部会②
学校運営支援室会議③1400可児市役所
初任研実践的指導力向上研修（小中義）【第２団】
教育課程研究協議会【小外、小体、小道徳】（web）西尾</v>
          </cell>
        </row>
        <row r="125">
          <cell r="B125" t="str">
            <v>A0729</v>
          </cell>
          <cell r="C125">
            <v>7</v>
          </cell>
          <cell r="D125" t="str">
            <v>07</v>
          </cell>
          <cell r="E125" t="str">
            <v>A07</v>
          </cell>
          <cell r="F125">
            <v>29</v>
          </cell>
          <cell r="G125">
            <v>29</v>
          </cell>
          <cell r="H125" t="str">
            <v>◇幼保・小・中連携講座（特別支援教育連続講座②）希望者
◆平田オリザ氏によるコミュニケーション力育成講座（ala）大石、山本、西尾930
◆養護教諭部会③西久保900旭小学校初任研実践的指導力向上研修（小中義）【第３団】
教育課程研究協議会【小国、小社、小総合】（web）
事務職員理事会　牧ヶ野930岐阜市教育研究所</v>
          </cell>
        </row>
        <row r="126">
          <cell r="B126" t="str">
            <v>A0730</v>
          </cell>
          <cell r="C126">
            <v>7</v>
          </cell>
          <cell r="D126" t="str">
            <v>07</v>
          </cell>
          <cell r="E126" t="str">
            <v>A07</v>
          </cell>
          <cell r="F126">
            <v>30</v>
          </cell>
          <cell r="G126">
            <v>30</v>
          </cell>
          <cell r="H126" t="str">
            <v>教員採用選考試験一次（予備日）</v>
          </cell>
        </row>
        <row r="127">
          <cell r="B127" t="str">
            <v>A0731</v>
          </cell>
          <cell r="C127">
            <v>7</v>
          </cell>
          <cell r="D127" t="str">
            <v>07</v>
          </cell>
          <cell r="E127" t="str">
            <v>A07</v>
          </cell>
          <cell r="F127">
            <v>31</v>
          </cell>
          <cell r="G127">
            <v>31</v>
          </cell>
          <cell r="H127" t="str">
            <v/>
          </cell>
        </row>
        <row r="128">
          <cell r="B128" t="str">
            <v>A0801</v>
          </cell>
          <cell r="C128">
            <v>8</v>
          </cell>
          <cell r="D128" t="str">
            <v>08</v>
          </cell>
          <cell r="E128" t="str">
            <v>A08</v>
          </cell>
          <cell r="F128">
            <v>1</v>
          </cell>
          <cell r="G128" t="str">
            <v>01</v>
          </cell>
          <cell r="H128" t="str">
            <v xml:space="preserve">発達と教育の相談会③学校事務職員主任研修
</v>
          </cell>
        </row>
        <row r="129">
          <cell r="B129" t="str">
            <v>A0802</v>
          </cell>
          <cell r="C129">
            <v>8</v>
          </cell>
          <cell r="D129" t="str">
            <v>08</v>
          </cell>
          <cell r="E129" t="str">
            <v>A08</v>
          </cell>
          <cell r="F129">
            <v>2</v>
          </cell>
          <cell r="G129" t="str">
            <v>02</v>
          </cell>
          <cell r="H129" t="str">
            <v>LED化工事現場調査1300～1700◆市初任研②海江田、佐々木1015総合会館</v>
          </cell>
        </row>
        <row r="130">
          <cell r="B130" t="str">
            <v>A0803</v>
          </cell>
          <cell r="C130">
            <v>8</v>
          </cell>
          <cell r="D130" t="str">
            <v>08</v>
          </cell>
          <cell r="E130" t="str">
            <v>A08</v>
          </cell>
          <cell r="F130">
            <v>3</v>
          </cell>
          <cell r="G130" t="str">
            <v>03</v>
          </cell>
          <cell r="H130" t="str">
            <v>運営委員会900</v>
          </cell>
        </row>
        <row r="131">
          <cell r="B131" t="str">
            <v>A0804</v>
          </cell>
          <cell r="C131">
            <v>8</v>
          </cell>
          <cell r="D131" t="str">
            <v>08</v>
          </cell>
          <cell r="E131" t="str">
            <v>A08</v>
          </cell>
          <cell r="F131">
            <v>4</v>
          </cell>
          <cell r="G131" t="str">
            <v>04</v>
          </cell>
          <cell r="H131" t="str">
            <v>いじめ防止専門委員会1000養護教諭地区別交流会　西久保1340川辺</v>
          </cell>
        </row>
        <row r="132">
          <cell r="B132" t="str">
            <v>A0805</v>
          </cell>
          <cell r="C132">
            <v>8</v>
          </cell>
          <cell r="D132" t="str">
            <v>08</v>
          </cell>
          <cell r="E132" t="str">
            <v>A08</v>
          </cell>
          <cell r="F132">
            <v>5</v>
          </cell>
          <cell r="G132" t="str">
            <v>05</v>
          </cell>
          <cell r="H132" t="str">
            <v/>
          </cell>
        </row>
        <row r="133">
          <cell r="B133" t="str">
            <v>A0806</v>
          </cell>
          <cell r="C133">
            <v>8</v>
          </cell>
          <cell r="D133" t="str">
            <v>08</v>
          </cell>
          <cell r="E133" t="str">
            <v>A08</v>
          </cell>
          <cell r="F133">
            <v>6</v>
          </cell>
          <cell r="G133" t="str">
            <v>06</v>
          </cell>
          <cell r="H133" t="str">
            <v/>
          </cell>
        </row>
        <row r="134">
          <cell r="B134" t="str">
            <v>A0807</v>
          </cell>
          <cell r="C134">
            <v>8</v>
          </cell>
          <cell r="D134" t="str">
            <v>08</v>
          </cell>
          <cell r="E134" t="str">
            <v>A08</v>
          </cell>
          <cell r="F134">
            <v>7</v>
          </cell>
          <cell r="G134" t="str">
            <v>07</v>
          </cell>
          <cell r="H134" t="str">
            <v/>
          </cell>
        </row>
        <row r="135">
          <cell r="B135" t="str">
            <v>A0808</v>
          </cell>
          <cell r="C135">
            <v>8</v>
          </cell>
          <cell r="D135" t="str">
            <v>08</v>
          </cell>
          <cell r="E135" t="str">
            <v>A08</v>
          </cell>
          <cell r="F135">
            <v>8</v>
          </cell>
          <cell r="G135" t="str">
            <v>08</v>
          </cell>
          <cell r="H135" t="str">
            <v>日直を置かない日</v>
          </cell>
        </row>
        <row r="136">
          <cell r="B136" t="str">
            <v>A0809</v>
          </cell>
          <cell r="C136">
            <v>8</v>
          </cell>
          <cell r="D136" t="str">
            <v>08</v>
          </cell>
          <cell r="E136" t="str">
            <v>A08</v>
          </cell>
          <cell r="F136">
            <v>9</v>
          </cell>
          <cell r="G136" t="str">
            <v>09</v>
          </cell>
          <cell r="H136" t="str">
            <v>日直を置かない日</v>
          </cell>
        </row>
        <row r="137">
          <cell r="B137" t="str">
            <v>A0810</v>
          </cell>
          <cell r="C137">
            <v>8</v>
          </cell>
          <cell r="D137" t="str">
            <v>08</v>
          </cell>
          <cell r="E137" t="str">
            <v>A08</v>
          </cell>
          <cell r="F137">
            <v>10</v>
          </cell>
          <cell r="G137">
            <v>10</v>
          </cell>
          <cell r="H137" t="str">
            <v>日直を置かない日</v>
          </cell>
        </row>
        <row r="138">
          <cell r="B138" t="str">
            <v>A0811</v>
          </cell>
          <cell r="C138">
            <v>8</v>
          </cell>
          <cell r="D138" t="str">
            <v>08</v>
          </cell>
          <cell r="E138" t="str">
            <v>A08</v>
          </cell>
          <cell r="F138">
            <v>11</v>
          </cell>
          <cell r="G138">
            <v>11</v>
          </cell>
          <cell r="H138" t="str">
            <v>山の日山の日</v>
          </cell>
        </row>
        <row r="139">
          <cell r="B139" t="str">
            <v>A0812</v>
          </cell>
          <cell r="C139">
            <v>8</v>
          </cell>
          <cell r="D139" t="str">
            <v>08</v>
          </cell>
          <cell r="E139" t="str">
            <v>A08</v>
          </cell>
          <cell r="F139">
            <v>12</v>
          </cell>
          <cell r="G139">
            <v>12</v>
          </cell>
          <cell r="H139" t="str">
            <v>日直を置かない日</v>
          </cell>
        </row>
        <row r="140">
          <cell r="B140" t="str">
            <v>A0813</v>
          </cell>
          <cell r="C140">
            <v>8</v>
          </cell>
          <cell r="D140" t="str">
            <v>08</v>
          </cell>
          <cell r="E140" t="str">
            <v>A08</v>
          </cell>
          <cell r="F140">
            <v>13</v>
          </cell>
          <cell r="G140">
            <v>13</v>
          </cell>
          <cell r="H140" t="str">
            <v/>
          </cell>
        </row>
        <row r="141">
          <cell r="B141" t="str">
            <v>A0814</v>
          </cell>
          <cell r="C141">
            <v>8</v>
          </cell>
          <cell r="D141" t="str">
            <v>08</v>
          </cell>
          <cell r="E141" t="str">
            <v>A08</v>
          </cell>
          <cell r="F141">
            <v>14</v>
          </cell>
          <cell r="G141">
            <v>14</v>
          </cell>
          <cell r="H141" t="str">
            <v/>
          </cell>
        </row>
        <row r="142">
          <cell r="B142" t="str">
            <v>A0815</v>
          </cell>
          <cell r="C142">
            <v>8</v>
          </cell>
          <cell r="D142" t="str">
            <v>08</v>
          </cell>
          <cell r="E142" t="str">
            <v>A08</v>
          </cell>
          <cell r="F142">
            <v>15</v>
          </cell>
          <cell r="G142">
            <v>15</v>
          </cell>
          <cell r="H142" t="str">
            <v>日直を置かない日</v>
          </cell>
        </row>
        <row r="143">
          <cell r="B143" t="str">
            <v>A0816</v>
          </cell>
          <cell r="C143">
            <v>8</v>
          </cell>
          <cell r="D143" t="str">
            <v>08</v>
          </cell>
          <cell r="E143" t="str">
            <v>A08</v>
          </cell>
          <cell r="F143">
            <v>16</v>
          </cell>
          <cell r="G143">
            <v>16</v>
          </cell>
          <cell r="H143" t="str">
            <v>教員採用選考試験二次</v>
          </cell>
        </row>
        <row r="144">
          <cell r="B144" t="str">
            <v>A0817</v>
          </cell>
          <cell r="C144">
            <v>8</v>
          </cell>
          <cell r="D144" t="str">
            <v>08</v>
          </cell>
          <cell r="E144" t="str">
            <v>A08</v>
          </cell>
          <cell r="F144">
            <v>17</v>
          </cell>
          <cell r="G144">
            <v>17</v>
          </cell>
          <cell r="H144" t="str">
            <v xml:space="preserve">貯水槽の掃除830～1400
★断水900～1030学校所員会③大石1500総合会館
◇スマイリングルーム運営委員会①（SR）教員採用選考試験二次
</v>
          </cell>
        </row>
        <row r="145">
          <cell r="B145" t="str">
            <v>A0818</v>
          </cell>
          <cell r="C145">
            <v>8</v>
          </cell>
          <cell r="D145" t="str">
            <v>08</v>
          </cell>
          <cell r="E145" t="str">
            <v>A08</v>
          </cell>
          <cell r="F145">
            <v>18</v>
          </cell>
          <cell r="G145">
            <v>18</v>
          </cell>
          <cell r="H145" t="str">
            <v>消防点検900ICT教育担当者会②兼タブレット活用講座（○○小）藤野1330教員採用選考試験二次    
初任者研修実施校指導教員等連絡協議会②佐光、志比945Web</v>
          </cell>
        </row>
        <row r="146">
          <cell r="B146" t="str">
            <v>A0819</v>
          </cell>
          <cell r="C146">
            <v>8</v>
          </cell>
          <cell r="D146" t="str">
            <v>08</v>
          </cell>
          <cell r="E146" t="str">
            <v>A08</v>
          </cell>
          <cell r="F146">
            <v>19</v>
          </cell>
          <cell r="G146">
            <v>19</v>
          </cell>
          <cell r="H146" t="str">
            <v>図書パソコン撤去AM教育支援委員会指導部会② 石井1545ｗｅｂ
教員採用選考試験二次（予備日）
統一研究日
永年勤続表彰　石井</v>
          </cell>
        </row>
        <row r="147">
          <cell r="B147" t="str">
            <v>A0820</v>
          </cell>
          <cell r="C147">
            <v>8</v>
          </cell>
          <cell r="D147" t="str">
            <v>08</v>
          </cell>
          <cell r="E147" t="str">
            <v>A08</v>
          </cell>
          <cell r="F147">
            <v>20</v>
          </cell>
          <cell r="G147">
            <v>20</v>
          </cell>
          <cell r="H147" t="str">
            <v xml:space="preserve">
</v>
          </cell>
        </row>
        <row r="148">
          <cell r="B148" t="str">
            <v>A0821</v>
          </cell>
          <cell r="C148">
            <v>8</v>
          </cell>
          <cell r="D148" t="str">
            <v>08</v>
          </cell>
          <cell r="E148" t="str">
            <v>A08</v>
          </cell>
          <cell r="F148">
            <v>21</v>
          </cell>
          <cell r="G148">
            <v>21</v>
          </cell>
          <cell r="H148" t="str">
            <v/>
          </cell>
        </row>
        <row r="149">
          <cell r="B149" t="str">
            <v>A0822</v>
          </cell>
          <cell r="C149">
            <v>8</v>
          </cell>
          <cell r="D149" t="str">
            <v>08</v>
          </cell>
          <cell r="E149" t="str">
            <v>A08</v>
          </cell>
          <cell r="F149">
            <v>22</v>
          </cell>
          <cell r="G149">
            <v>22</v>
          </cell>
          <cell r="H149" t="str">
            <v xml:space="preserve">職員会職員会
教育実習打合せ(14:00～）
図書パソコン設置AM献立作成委員会④
</v>
          </cell>
        </row>
        <row r="150">
          <cell r="B150" t="str">
            <v>A0823</v>
          </cell>
          <cell r="C150">
            <v>8</v>
          </cell>
          <cell r="D150" t="str">
            <v>08</v>
          </cell>
          <cell r="E150" t="str">
            <v>A08</v>
          </cell>
          <cell r="F150">
            <v>23</v>
          </cell>
          <cell r="G150">
            <v>23</v>
          </cell>
          <cell r="H150" t="str">
            <v>学年部会学年部会学校運営支援室会議④牧ヶ野1430可児市役所
特別支援教育スキルアップ研修（通級）菊田1340中濃総合庁舎
県養護教諭研修会　西久保1230WEB</v>
          </cell>
        </row>
        <row r="151">
          <cell r="B151" t="str">
            <v>A0824</v>
          </cell>
          <cell r="C151">
            <v>8</v>
          </cell>
          <cell r="D151" t="str">
            <v>08</v>
          </cell>
          <cell r="E151" t="str">
            <v>A08</v>
          </cell>
          <cell r="F151">
            <v>24</v>
          </cell>
          <cell r="G151">
            <v>24</v>
          </cell>
          <cell r="H151" t="str">
            <v>PTA親子奉仕作業～28日教育課程伝達研修
体力マネジメント講習伝達研修初任者指導教員研修会①</v>
          </cell>
        </row>
        <row r="152">
          <cell r="B152" t="str">
            <v>A0825</v>
          </cell>
          <cell r="C152">
            <v>8</v>
          </cell>
          <cell r="D152" t="str">
            <v>08</v>
          </cell>
          <cell r="E152" t="str">
            <v>A08</v>
          </cell>
          <cell r="F152">
            <v>25</v>
          </cell>
          <cell r="G152">
            <v>25</v>
          </cell>
          <cell r="H152" t="str">
            <v xml:space="preserve">
地区小中学校事務職員部会 牧ヶ野1430かもーる
SC等連絡協議会②</v>
          </cell>
        </row>
        <row r="153">
          <cell r="B153" t="str">
            <v>A0826</v>
          </cell>
          <cell r="C153">
            <v>8</v>
          </cell>
          <cell r="D153" t="str">
            <v>08</v>
          </cell>
          <cell r="E153" t="str">
            <v>A08</v>
          </cell>
          <cell r="F153">
            <v>26</v>
          </cell>
          <cell r="G153">
            <v>26</v>
          </cell>
          <cell r="H153" t="str">
            <v>◆小中校長会⑤堀田1330総合会館</v>
          </cell>
        </row>
        <row r="154">
          <cell r="B154" t="str">
            <v>A0827</v>
          </cell>
          <cell r="C154">
            <v>8</v>
          </cell>
          <cell r="D154" t="str">
            <v>08</v>
          </cell>
          <cell r="E154" t="str">
            <v>A08</v>
          </cell>
          <cell r="F154">
            <v>27</v>
          </cell>
          <cell r="G154">
            <v>27</v>
          </cell>
          <cell r="H154" t="str">
            <v/>
          </cell>
        </row>
        <row r="155">
          <cell r="B155" t="str">
            <v>A0828</v>
          </cell>
          <cell r="C155">
            <v>8</v>
          </cell>
          <cell r="D155" t="str">
            <v>08</v>
          </cell>
          <cell r="E155" t="str">
            <v>A08</v>
          </cell>
          <cell r="F155">
            <v>28</v>
          </cell>
          <cell r="G155">
            <v>28</v>
          </cell>
          <cell r="H155" t="str">
            <v/>
          </cell>
        </row>
        <row r="156">
          <cell r="B156" t="str">
            <v>A0829</v>
          </cell>
          <cell r="C156">
            <v>8</v>
          </cell>
          <cell r="D156" t="str">
            <v>08</v>
          </cell>
          <cell r="E156" t="str">
            <v>A08</v>
          </cell>
          <cell r="F156">
            <v>29</v>
          </cell>
          <cell r="G156">
            <v>29</v>
          </cell>
          <cell r="H156" t="str">
            <v>登校開始日
作品研究搬入打合せ
教育実習開始～9月22日夏季休業日後授業開始日</v>
          </cell>
        </row>
        <row r="157">
          <cell r="B157" t="str">
            <v>A0830</v>
          </cell>
          <cell r="C157">
            <v>8</v>
          </cell>
          <cell r="D157" t="str">
            <v>08</v>
          </cell>
          <cell r="E157" t="str">
            <v>A08</v>
          </cell>
          <cell r="F157">
            <v>30</v>
          </cell>
          <cell r="G157">
            <v>30</v>
          </cell>
          <cell r="H157" t="str">
            <v>ICT支援1000～1200笑顔のもとロゴマーク選考会　佐光1500可児市役所</v>
          </cell>
        </row>
        <row r="158">
          <cell r="B158" t="str">
            <v>A0831</v>
          </cell>
          <cell r="C158">
            <v>8</v>
          </cell>
          <cell r="D158" t="str">
            <v>08</v>
          </cell>
          <cell r="E158" t="str">
            <v>A08</v>
          </cell>
          <cell r="F158">
            <v>31</v>
          </cell>
          <cell r="G158">
            <v>31</v>
          </cell>
          <cell r="H158" t="str">
            <v>朝読書 ロング
作品展</v>
          </cell>
        </row>
        <row r="159">
          <cell r="B159" t="str">
            <v>A0901</v>
          </cell>
          <cell r="C159">
            <v>9</v>
          </cell>
          <cell r="D159" t="str">
            <v>09</v>
          </cell>
          <cell r="E159" t="str">
            <v>A09</v>
          </cell>
          <cell r="F159">
            <v>1</v>
          </cell>
          <cell r="G159" t="str">
            <v>01</v>
          </cell>
          <cell r="H159" t="str">
            <v xml:space="preserve">もくもくタイム
作品展
大掃除ワックスがけ教育支援観察訪問②（～１６日）
</v>
          </cell>
        </row>
        <row r="160">
          <cell r="B160" t="str">
            <v>A0902</v>
          </cell>
          <cell r="C160">
            <v>9</v>
          </cell>
          <cell r="D160" t="str">
            <v>09</v>
          </cell>
          <cell r="E160" t="str">
            <v>A09</v>
          </cell>
          <cell r="F160">
            <v>2</v>
          </cell>
          <cell r="G160" t="str">
            <v>02</v>
          </cell>
          <cell r="H160" t="str">
            <v>E.T◇通級担当者会②河原菊田1600WEB
◆科学作品展運営委員会②搬入審査 工藤930 大田
社会科作品展運営委員会②搬入審査 堀田 藤野</v>
          </cell>
        </row>
        <row r="161">
          <cell r="B161" t="str">
            <v>A0903</v>
          </cell>
          <cell r="C161">
            <v>9</v>
          </cell>
          <cell r="D161" t="str">
            <v>09</v>
          </cell>
          <cell r="E161" t="str">
            <v>A09</v>
          </cell>
          <cell r="F161">
            <v>3</v>
          </cell>
          <cell r="G161" t="str">
            <v>03</v>
          </cell>
          <cell r="H161" t="str">
            <v xml:space="preserve">◆科学･社会科作品展（福祉C）
◆可児・御嵩発明くふう展（福祉C）
ＰＴＡ連合会広報担当者交流会
</v>
          </cell>
        </row>
        <row r="162">
          <cell r="B162" t="str">
            <v>A0904</v>
          </cell>
          <cell r="C162">
            <v>9</v>
          </cell>
          <cell r="D162" t="str">
            <v>09</v>
          </cell>
          <cell r="E162" t="str">
            <v>A09</v>
          </cell>
          <cell r="F162">
            <v>4</v>
          </cell>
          <cell r="G162" t="str">
            <v>04</v>
          </cell>
          <cell r="H162" t="str">
            <v>可児市防災訓練800◆科学･社会科作品展（福祉C）
◆可児・御嵩発明くふう展（福祉C）</v>
          </cell>
        </row>
        <row r="163">
          <cell r="B163" t="str">
            <v>A0905</v>
          </cell>
          <cell r="C163">
            <v>9</v>
          </cell>
          <cell r="D163" t="str">
            <v>09</v>
          </cell>
          <cell r="E163" t="str">
            <v>A09</v>
          </cell>
          <cell r="F163">
            <v>5</v>
          </cell>
          <cell r="G163" t="str">
            <v>05</v>
          </cell>
          <cell r="H163" t="str">
            <v xml:space="preserve">命を守る訓練打合せ
科学・社会科作品展運営委員会③搬出太田藤野
WISC検査　河原1500旭小
</v>
          </cell>
        </row>
        <row r="164">
          <cell r="B164" t="str">
            <v>A0906</v>
          </cell>
          <cell r="C164">
            <v>9</v>
          </cell>
          <cell r="D164" t="str">
            <v>09</v>
          </cell>
          <cell r="E164" t="str">
            <v>A09</v>
          </cell>
          <cell r="F164">
            <v>6</v>
          </cell>
          <cell r="G164" t="str">
            <v>06</v>
          </cell>
          <cell r="H164" t="str">
            <v>南帷っ子朝会
委員会⑥SC小中教頭会⑤工藤1400総合会館
家庭の日啓発図画審査 佐光1330
WISC検査　河原1500旭小</v>
          </cell>
        </row>
        <row r="165">
          <cell r="B165" t="str">
            <v>A0907</v>
          </cell>
          <cell r="C165">
            <v>9</v>
          </cell>
          <cell r="D165" t="str">
            <v>09</v>
          </cell>
          <cell r="E165" t="str">
            <v>A09</v>
          </cell>
          <cell r="F165">
            <v>7</v>
          </cell>
          <cell r="G165" t="str">
            <v>07</v>
          </cell>
          <cell r="H165" t="str">
            <v>朝読書
ロング懇談　校長930市役所1330旭小</v>
          </cell>
        </row>
        <row r="166">
          <cell r="B166" t="str">
            <v>A0908</v>
          </cell>
          <cell r="C166">
            <v>9</v>
          </cell>
          <cell r="D166" t="str">
            <v>09</v>
          </cell>
          <cell r="E166" t="str">
            <v>A09</v>
          </cell>
          <cell r="F166">
            <v>8</v>
          </cell>
          <cell r="G166" t="str">
            <v>08</v>
          </cell>
          <cell r="H166" t="str">
            <v>もくもくタイム読書感想文コンクール運営委員会②審査竹田1345総合会館
給食物資選定委員会⑤</v>
          </cell>
        </row>
        <row r="167">
          <cell r="B167" t="str">
            <v>A0909</v>
          </cell>
          <cell r="C167">
            <v>9</v>
          </cell>
          <cell r="D167" t="str">
            <v>09</v>
          </cell>
          <cell r="E167" t="str">
            <v>A09</v>
          </cell>
          <cell r="F167">
            <v>9</v>
          </cell>
          <cell r="G167" t="str">
            <v>09</v>
          </cell>
          <cell r="H167" t="str">
            <v xml:space="preserve">E.T ALT
</v>
          </cell>
        </row>
        <row r="168">
          <cell r="B168" t="str">
            <v>A0910</v>
          </cell>
          <cell r="C168">
            <v>9</v>
          </cell>
          <cell r="D168" t="str">
            <v>09</v>
          </cell>
          <cell r="E168" t="str">
            <v>A09</v>
          </cell>
          <cell r="F168">
            <v>10</v>
          </cell>
          <cell r="G168">
            <v>10</v>
          </cell>
          <cell r="H168" t="str">
            <v/>
          </cell>
        </row>
        <row r="169">
          <cell r="B169" t="str">
            <v>A0911</v>
          </cell>
          <cell r="C169">
            <v>9</v>
          </cell>
          <cell r="D169" t="str">
            <v>09</v>
          </cell>
          <cell r="E169" t="str">
            <v>A09</v>
          </cell>
          <cell r="F169">
            <v>11</v>
          </cell>
          <cell r="G169">
            <v>11</v>
          </cell>
          <cell r="H169" t="str">
            <v/>
          </cell>
        </row>
        <row r="170">
          <cell r="B170" t="str">
            <v>A0912</v>
          </cell>
          <cell r="C170">
            <v>9</v>
          </cell>
          <cell r="D170" t="str">
            <v>09</v>
          </cell>
          <cell r="E170" t="str">
            <v>A09</v>
          </cell>
          <cell r="F170">
            <v>12</v>
          </cell>
          <cell r="G170">
            <v>12</v>
          </cell>
          <cell r="H170" t="str">
            <v>個別学校見学②打合せ医師との懇談　校長930東海中央病院</v>
          </cell>
        </row>
        <row r="171">
          <cell r="B171" t="str">
            <v>A0913</v>
          </cell>
          <cell r="C171">
            <v>9</v>
          </cell>
          <cell r="D171" t="str">
            <v>09</v>
          </cell>
          <cell r="E171" t="str">
            <v>A09</v>
          </cell>
          <cell r="F171">
            <v>13</v>
          </cell>
          <cell r="G171">
            <v>13</v>
          </cell>
          <cell r="H171" t="str">
            <v>結団式
委員会⑦SC
支援学級音楽療法ＰＴＡ連合会評議員会⑤</v>
          </cell>
        </row>
        <row r="172">
          <cell r="B172" t="str">
            <v>A0914</v>
          </cell>
          <cell r="C172">
            <v>9</v>
          </cell>
          <cell r="D172" t="str">
            <v>09</v>
          </cell>
          <cell r="E172" t="str">
            <v>A09</v>
          </cell>
          <cell r="F172">
            <v>14</v>
          </cell>
          <cell r="G172">
            <v>14</v>
          </cell>
          <cell r="H172" t="str">
            <v>朝読書
ロング発達と教育の相談会⑤
岐阜県教育委研究会事務職員部会　牧ヶ野ｗｅｂ1345</v>
          </cell>
        </row>
        <row r="173">
          <cell r="B173" t="str">
            <v>A0915</v>
          </cell>
          <cell r="C173">
            <v>9</v>
          </cell>
          <cell r="D173" t="str">
            <v>09</v>
          </cell>
          <cell r="E173" t="str">
            <v>A09</v>
          </cell>
          <cell r="F173">
            <v>15</v>
          </cell>
          <cell r="G173">
            <v>15</v>
          </cell>
          <cell r="H173" t="str">
            <v>もくもくタイム
森と木と水の環境教育5年ICT支援1400～可児学校保健会表彰者選考委員会・理事会②（市郡）（中恵土地区C）</v>
          </cell>
        </row>
        <row r="174">
          <cell r="B174" t="str">
            <v>A0916</v>
          </cell>
          <cell r="C174">
            <v>9</v>
          </cell>
          <cell r="D174" t="str">
            <v>09</v>
          </cell>
          <cell r="E174" t="str">
            <v>A09</v>
          </cell>
          <cell r="F174">
            <v>16</v>
          </cell>
          <cell r="G174">
            <v>16</v>
          </cell>
          <cell r="H174" t="str">
            <v>E.T ALT献立作成委員会⑤</v>
          </cell>
        </row>
        <row r="175">
          <cell r="B175" t="str">
            <v>A0917</v>
          </cell>
          <cell r="C175">
            <v>9</v>
          </cell>
          <cell r="D175" t="str">
            <v>09</v>
          </cell>
          <cell r="E175" t="str">
            <v>A09</v>
          </cell>
          <cell r="F175">
            <v>17</v>
          </cell>
          <cell r="G175">
            <v>17</v>
          </cell>
          <cell r="H175" t="str">
            <v/>
          </cell>
        </row>
        <row r="176">
          <cell r="B176" t="str">
            <v>A0918</v>
          </cell>
          <cell r="C176">
            <v>9</v>
          </cell>
          <cell r="D176" t="str">
            <v>09</v>
          </cell>
          <cell r="E176" t="str">
            <v>A09</v>
          </cell>
          <cell r="F176">
            <v>18</v>
          </cell>
          <cell r="G176">
            <v>18</v>
          </cell>
          <cell r="H176" t="str">
            <v/>
          </cell>
        </row>
        <row r="177">
          <cell r="B177" t="str">
            <v>A0919</v>
          </cell>
          <cell r="C177">
            <v>9</v>
          </cell>
          <cell r="D177" t="str">
            <v>09</v>
          </cell>
          <cell r="E177" t="str">
            <v>A09</v>
          </cell>
          <cell r="F177">
            <v>19</v>
          </cell>
          <cell r="G177">
            <v>19</v>
          </cell>
          <cell r="H177" t="str">
            <v>敬老の日敬老の日</v>
          </cell>
        </row>
        <row r="178">
          <cell r="B178" t="str">
            <v>A0920</v>
          </cell>
          <cell r="C178">
            <v>9</v>
          </cell>
          <cell r="D178" t="str">
            <v>09</v>
          </cell>
          <cell r="E178" t="str">
            <v>A09</v>
          </cell>
          <cell r="F178">
            <v>20</v>
          </cell>
          <cell r="G178">
            <v>20</v>
          </cell>
          <cell r="H178" t="str">
            <v>SCこどもの姿一覧低
定例ケース会議初任者連携校研修　海江田、佐々木1000白川中</v>
          </cell>
        </row>
        <row r="179">
          <cell r="B179" t="str">
            <v>A0921</v>
          </cell>
          <cell r="C179">
            <v>9</v>
          </cell>
          <cell r="D179" t="str">
            <v>09</v>
          </cell>
          <cell r="E179" t="str">
            <v>A09</v>
          </cell>
          <cell r="F179">
            <v>21</v>
          </cell>
          <cell r="G179">
            <v>21</v>
          </cell>
          <cell r="H179" t="str">
            <v>学校職員課訪問
朝読書
ロング(議）こどもの姿一覧中小中特支担当者会②中止
養護教諭部会④西久保1500総合会館</v>
          </cell>
        </row>
        <row r="180">
          <cell r="B180" t="str">
            <v>A0922</v>
          </cell>
          <cell r="C180">
            <v>9</v>
          </cell>
          <cell r="D180" t="str">
            <v>09</v>
          </cell>
          <cell r="E180" t="str">
            <v>A09</v>
          </cell>
          <cell r="F180">
            <v>22</v>
          </cell>
          <cell r="G180">
            <v>22</v>
          </cell>
          <cell r="H180" t="str">
            <v>もくもくタイム
ALT
クラブ⑤こどもの姿一覧(支高）</v>
          </cell>
        </row>
        <row r="181">
          <cell r="B181" t="str">
            <v>A0923</v>
          </cell>
          <cell r="C181">
            <v>9</v>
          </cell>
          <cell r="D181" t="str">
            <v>09</v>
          </cell>
          <cell r="E181" t="str">
            <v>A09</v>
          </cell>
          <cell r="F181">
            <v>23</v>
          </cell>
          <cell r="G181">
            <v>23</v>
          </cell>
          <cell r="H181" t="str">
            <v>秋分の日秋分の日</v>
          </cell>
        </row>
        <row r="182">
          <cell r="B182" t="str">
            <v>A0924</v>
          </cell>
          <cell r="C182">
            <v>9</v>
          </cell>
          <cell r="D182" t="str">
            <v>09</v>
          </cell>
          <cell r="E182" t="str">
            <v>A09</v>
          </cell>
          <cell r="F182">
            <v>24</v>
          </cell>
          <cell r="G182">
            <v>24</v>
          </cell>
          <cell r="H182" t="str">
            <v>放水訓練1900</v>
          </cell>
        </row>
        <row r="183">
          <cell r="B183" t="str">
            <v>A0925</v>
          </cell>
          <cell r="C183">
            <v>9</v>
          </cell>
          <cell r="D183" t="str">
            <v>09</v>
          </cell>
          <cell r="E183" t="str">
            <v>A09</v>
          </cell>
          <cell r="F183">
            <v>25</v>
          </cell>
          <cell r="G183">
            <v>25</v>
          </cell>
          <cell r="H183" t="str">
            <v/>
          </cell>
        </row>
        <row r="184">
          <cell r="B184" t="str">
            <v>A0926</v>
          </cell>
          <cell r="C184">
            <v>9</v>
          </cell>
          <cell r="D184" t="str">
            <v>09</v>
          </cell>
          <cell r="E184" t="str">
            <v>A09</v>
          </cell>
          <cell r="F184">
            <v>26</v>
          </cell>
          <cell r="G184">
            <v>26</v>
          </cell>
          <cell r="H184" t="str">
            <v>分団長指導(昼）打合せ
就学時健診前伝達相談会1615◆小中校長会⑥堀田1330総合会館
教育支援観察訪問③（～10/14）</v>
          </cell>
        </row>
        <row r="185">
          <cell r="B185" t="str">
            <v>A0927</v>
          </cell>
          <cell r="C185">
            <v>9</v>
          </cell>
          <cell r="D185" t="str">
            <v>09</v>
          </cell>
          <cell r="E185" t="str">
            <v>A09</v>
          </cell>
          <cell r="F185">
            <v>27</v>
          </cell>
          <cell r="G185">
            <v>27</v>
          </cell>
          <cell r="H185" t="str">
            <v>係会①</v>
          </cell>
        </row>
        <row r="186">
          <cell r="B186" t="str">
            <v>A0928</v>
          </cell>
          <cell r="C186">
            <v>9</v>
          </cell>
          <cell r="D186" t="str">
            <v>09</v>
          </cell>
          <cell r="E186" t="str">
            <v>A09</v>
          </cell>
          <cell r="F186">
            <v>28</v>
          </cell>
          <cell r="G186">
            <v>28</v>
          </cell>
          <cell r="H186" t="str">
            <v>朝読書 ロング・分団会(昼）
身体測定(支12年）
ALTこどものすがた低
真奈SC第２回可茂地区学力向上推進会議　佐光1400Web</v>
          </cell>
        </row>
        <row r="187">
          <cell r="B187" t="str">
            <v>A0929</v>
          </cell>
          <cell r="C187">
            <v>9</v>
          </cell>
          <cell r="D187" t="str">
            <v>09</v>
          </cell>
          <cell r="E187" t="str">
            <v>A09</v>
          </cell>
          <cell r="F187">
            <v>29</v>
          </cell>
          <cell r="G187">
            <v>29</v>
          </cell>
          <cell r="H187" t="str">
            <v>もくもくタイム
身体測定(34年）こどものすがた中学校運営支援室会議⑤牧ヶ野1400可児市役所
wisc検査河原1530広見授業改善講座 大澤
生徒指導基礎講座 日比野</v>
          </cell>
        </row>
        <row r="188">
          <cell r="B188" t="str">
            <v>A0930</v>
          </cell>
          <cell r="C188">
            <v>9</v>
          </cell>
          <cell r="D188" t="str">
            <v>09</v>
          </cell>
          <cell r="E188" t="str">
            <v>A09</v>
          </cell>
          <cell r="F188">
            <v>30</v>
          </cell>
          <cell r="G188">
            <v>30</v>
          </cell>
          <cell r="H188" t="str">
            <v xml:space="preserve">E.T　
1年校外学習(牧歌の里)こどものすがた高日Ｐ東海ブロック研究大会名古屋大会（～１日）
</v>
          </cell>
        </row>
        <row r="189">
          <cell r="B189" t="str">
            <v>A1001</v>
          </cell>
          <cell r="C189">
            <v>10</v>
          </cell>
          <cell r="D189">
            <v>10</v>
          </cell>
          <cell r="E189" t="str">
            <v>A10</v>
          </cell>
          <cell r="F189">
            <v>1</v>
          </cell>
          <cell r="G189" t="str">
            <v>01</v>
          </cell>
          <cell r="H189" t="str">
            <v/>
          </cell>
        </row>
        <row r="190">
          <cell r="B190" t="str">
            <v>A1002</v>
          </cell>
          <cell r="C190">
            <v>10</v>
          </cell>
          <cell r="D190">
            <v>10</v>
          </cell>
          <cell r="E190" t="str">
            <v>A10</v>
          </cell>
          <cell r="F190">
            <v>2</v>
          </cell>
          <cell r="G190" t="str">
            <v>02</v>
          </cell>
          <cell r="H190" t="str">
            <v/>
          </cell>
        </row>
        <row r="191">
          <cell r="B191" t="str">
            <v>A1003</v>
          </cell>
          <cell r="C191">
            <v>10</v>
          </cell>
          <cell r="D191">
            <v>10</v>
          </cell>
          <cell r="E191" t="str">
            <v>A10</v>
          </cell>
          <cell r="F191">
            <v>3</v>
          </cell>
          <cell r="G191" t="str">
            <v>03</v>
          </cell>
          <cell r="H191" t="str">
            <v>3年生栄養指導②③指導部会
学校訪問(土田小ことばの教室山田様）915</v>
          </cell>
        </row>
        <row r="192">
          <cell r="B192" t="str">
            <v>A1004</v>
          </cell>
          <cell r="C192">
            <v>10</v>
          </cell>
          <cell r="D192">
            <v>10</v>
          </cell>
          <cell r="E192" t="str">
            <v>A10</v>
          </cell>
          <cell r="F192">
            <v>4</v>
          </cell>
          <cell r="G192" t="str">
            <v>04</v>
          </cell>
          <cell r="H192" t="str">
            <v>南帷っ子朝会
係会②SC
身体測定(56年）青空：全校草抜き</v>
          </cell>
        </row>
        <row r="193">
          <cell r="B193" t="str">
            <v>A1005</v>
          </cell>
          <cell r="C193">
            <v>10</v>
          </cell>
          <cell r="D193">
            <v>10</v>
          </cell>
          <cell r="E193" t="str">
            <v>A10</v>
          </cell>
          <cell r="F193">
            <v>5</v>
          </cell>
          <cell r="G193" t="str">
            <v>05</v>
          </cell>
          <cell r="H193" t="str">
            <v>朝読書 ALT
ロング(議）
3年生校外学習(ローズガーデン～アーラ)給食物資選定委員会⑥
体育大会（西可児中）田口福寿会目録贈呈伝達式</v>
          </cell>
        </row>
        <row r="194">
          <cell r="B194" t="str">
            <v>A1006</v>
          </cell>
          <cell r="C194">
            <v>10</v>
          </cell>
          <cell r="D194">
            <v>10</v>
          </cell>
          <cell r="E194" t="str">
            <v>A10</v>
          </cell>
          <cell r="F194">
            <v>6</v>
          </cell>
          <cell r="G194" t="str">
            <v>06</v>
          </cell>
          <cell r="H194" t="str">
            <v>もくもくタイム
正副分団長指導(昼）小中教頭会⑥工藤1400総合会館
授業改善講座 山本 大石</v>
          </cell>
        </row>
        <row r="195">
          <cell r="B195" t="str">
            <v>A1007</v>
          </cell>
          <cell r="C195">
            <v>10</v>
          </cell>
          <cell r="D195">
            <v>10</v>
          </cell>
          <cell r="E195" t="str">
            <v>A10</v>
          </cell>
          <cell r="F195">
            <v>7</v>
          </cell>
          <cell r="G195" t="str">
            <v>07</v>
          </cell>
          <cell r="H195" t="str">
            <v>前期終業式簡易専用水道検査AM前期終業式
◇可児市ＳＣ協議会③岐阜県社会教育推進大会兼可茂地区社会教育振興大会</v>
          </cell>
        </row>
        <row r="196">
          <cell r="B196" t="str">
            <v>A1008</v>
          </cell>
          <cell r="C196">
            <v>10</v>
          </cell>
          <cell r="D196">
            <v>10</v>
          </cell>
          <cell r="E196" t="str">
            <v>A10</v>
          </cell>
          <cell r="F196">
            <v>8</v>
          </cell>
          <cell r="G196" t="str">
            <v>08</v>
          </cell>
          <cell r="H196" t="str">
            <v>運動会（春里小）</v>
          </cell>
        </row>
        <row r="197">
          <cell r="B197" t="str">
            <v>A1009</v>
          </cell>
          <cell r="C197">
            <v>10</v>
          </cell>
          <cell r="D197">
            <v>10</v>
          </cell>
          <cell r="E197" t="str">
            <v>A10</v>
          </cell>
          <cell r="F197">
            <v>9</v>
          </cell>
          <cell r="G197" t="str">
            <v>09</v>
          </cell>
          <cell r="H197" t="str">
            <v/>
          </cell>
        </row>
        <row r="198">
          <cell r="B198" t="str">
            <v>A1010</v>
          </cell>
          <cell r="C198">
            <v>10</v>
          </cell>
          <cell r="D198">
            <v>10</v>
          </cell>
          <cell r="E198" t="str">
            <v>A10</v>
          </cell>
          <cell r="F198">
            <v>10</v>
          </cell>
          <cell r="G198">
            <v>10</v>
          </cell>
          <cell r="H198" t="str">
            <v>スポーツの日スポーツの日</v>
          </cell>
        </row>
        <row r="199">
          <cell r="B199" t="str">
            <v>A1011</v>
          </cell>
          <cell r="C199">
            <v>10</v>
          </cell>
          <cell r="D199">
            <v>10</v>
          </cell>
          <cell r="E199" t="str">
            <v>A10</v>
          </cell>
          <cell r="F199">
            <v>11</v>
          </cell>
          <cell r="G199">
            <v>11</v>
          </cell>
          <cell r="H199" t="str">
            <v>SC
支援学級音楽療法運営委員会
青空：全校草抜き(予備日)ＰＴＡ連合会評議員会⑥（2F）</v>
          </cell>
        </row>
        <row r="200">
          <cell r="B200" t="str">
            <v>A1012</v>
          </cell>
          <cell r="C200">
            <v>10</v>
          </cell>
          <cell r="D200">
            <v>10</v>
          </cell>
          <cell r="E200" t="str">
            <v>A10</v>
          </cell>
          <cell r="F200">
            <v>12</v>
          </cell>
          <cell r="G200">
            <v>12</v>
          </cell>
          <cell r="H200" t="str">
            <v>朝読書
就学時健診就学時健診
t-compusメンテナンスPM発達と教育の相談会⑥
＜校外研の日＞事前研の日　理　音　家：旭</v>
          </cell>
        </row>
        <row r="201">
          <cell r="B201" t="str">
            <v>A1013</v>
          </cell>
          <cell r="C201">
            <v>10</v>
          </cell>
          <cell r="D201">
            <v>10</v>
          </cell>
          <cell r="E201" t="str">
            <v>A10</v>
          </cell>
          <cell r="F201">
            <v>13</v>
          </cell>
          <cell r="G201">
            <v>13</v>
          </cell>
          <cell r="H201" t="str">
            <v xml:space="preserve">もくもくタイム
ALT　ロング(運縦)
全校練習就学時健診　河原1330帷子小全国連合小学校長会研究協議会　島根大会（～１４日）
</v>
          </cell>
        </row>
        <row r="202">
          <cell r="B202" t="str">
            <v>A1014</v>
          </cell>
          <cell r="C202">
            <v>10</v>
          </cell>
          <cell r="D202">
            <v>10</v>
          </cell>
          <cell r="E202" t="str">
            <v>A10</v>
          </cell>
          <cell r="F202">
            <v>14</v>
          </cell>
          <cell r="G202">
            <v>14</v>
          </cell>
          <cell r="H202" t="str">
            <v>E.T 係会③　
教育支援委員会930
WISC　河原1515旭小</v>
          </cell>
        </row>
        <row r="203">
          <cell r="B203" t="str">
            <v>A1015</v>
          </cell>
          <cell r="C203">
            <v>10</v>
          </cell>
          <cell r="D203">
            <v>10</v>
          </cell>
          <cell r="E203" t="str">
            <v>A10</v>
          </cell>
          <cell r="F203">
            <v>15</v>
          </cell>
          <cell r="G203">
            <v>15</v>
          </cell>
          <cell r="H203" t="str">
            <v>資源回収◆地区中体連駅伝大会</v>
          </cell>
        </row>
        <row r="204">
          <cell r="B204" t="str">
            <v>A1016</v>
          </cell>
          <cell r="C204">
            <v>10</v>
          </cell>
          <cell r="D204">
            <v>10</v>
          </cell>
          <cell r="E204" t="str">
            <v>A10</v>
          </cell>
          <cell r="F204">
            <v>16</v>
          </cell>
          <cell r="G204">
            <v>16</v>
          </cell>
          <cell r="H204" t="str">
            <v>資源回収予備◆健康フェア（中特支バザー）（仮・未定）◆地区中体連駅伝大会（予備日）</v>
          </cell>
        </row>
        <row r="205">
          <cell r="B205" t="str">
            <v>A1017</v>
          </cell>
          <cell r="C205">
            <v>10</v>
          </cell>
          <cell r="D205">
            <v>10</v>
          </cell>
          <cell r="E205" t="str">
            <v>A10</v>
          </cell>
          <cell r="F205">
            <v>17</v>
          </cell>
          <cell r="G205">
            <v>17</v>
          </cell>
          <cell r="H205" t="str">
            <v>職員会不登校対策学校訪問1500</v>
          </cell>
        </row>
        <row r="206">
          <cell r="B206" t="str">
            <v>A1018</v>
          </cell>
          <cell r="C206">
            <v>10</v>
          </cell>
          <cell r="D206">
            <v>10</v>
          </cell>
          <cell r="E206" t="str">
            <v>A10</v>
          </cell>
          <cell r="F206">
            <v>18</v>
          </cell>
          <cell r="G206">
            <v>18</v>
          </cell>
          <cell r="H206" t="str">
            <v xml:space="preserve">全校練習学習指導部会養護教諭部会⑤西久保1500総合会館
</v>
          </cell>
        </row>
        <row r="207">
          <cell r="B207" t="str">
            <v>A1019</v>
          </cell>
          <cell r="C207">
            <v>10</v>
          </cell>
          <cell r="D207">
            <v>10</v>
          </cell>
          <cell r="E207" t="str">
            <v>A10</v>
          </cell>
          <cell r="F207">
            <v>19</v>
          </cell>
          <cell r="G207">
            <v>19</v>
          </cell>
          <cell r="H207" t="str">
            <v>朝読書 
ロング(運縦） ALT支援西可児中見学1130献立作成委員会⑥</v>
          </cell>
        </row>
        <row r="208">
          <cell r="B208" t="str">
            <v>A1020</v>
          </cell>
          <cell r="C208">
            <v>10</v>
          </cell>
          <cell r="D208">
            <v>10</v>
          </cell>
          <cell r="E208" t="str">
            <v>A10</v>
          </cell>
          <cell r="F208">
            <v>20</v>
          </cell>
          <cell r="G208">
            <v>20</v>
          </cell>
          <cell r="H208" t="str">
            <v xml:space="preserve">いじめ防止専門委員会1000
懇談　河原1530旭小小中美術展運営委員会①佐光Web1545
学校運営支援室会議⑥牧ヶ野1400可児市役所
</v>
          </cell>
        </row>
        <row r="209">
          <cell r="B209" t="str">
            <v>A1021</v>
          </cell>
          <cell r="C209">
            <v>10</v>
          </cell>
          <cell r="D209">
            <v>10</v>
          </cell>
          <cell r="E209" t="str">
            <v>A10</v>
          </cell>
          <cell r="F209">
            <v>21</v>
          </cell>
          <cell r="G209">
            <v>21</v>
          </cell>
          <cell r="H209" t="str">
            <v>運動会準備フレビア研修員訪問③④</v>
          </cell>
        </row>
        <row r="210">
          <cell r="B210" t="str">
            <v>A1022</v>
          </cell>
          <cell r="C210">
            <v>10</v>
          </cell>
          <cell r="D210">
            <v>10</v>
          </cell>
          <cell r="E210" t="str">
            <v>A10</v>
          </cell>
          <cell r="F210">
            <v>22</v>
          </cell>
          <cell r="G210">
            <v>22</v>
          </cell>
          <cell r="H210" t="str">
            <v>運動会運動会（帷子小・旭小・南帷子小・桜ケ丘小）</v>
          </cell>
        </row>
        <row r="211">
          <cell r="B211" t="str">
            <v>A1023</v>
          </cell>
          <cell r="C211">
            <v>10</v>
          </cell>
          <cell r="D211">
            <v>10</v>
          </cell>
          <cell r="E211" t="str">
            <v>A10</v>
          </cell>
          <cell r="F211">
            <v>23</v>
          </cell>
          <cell r="G211">
            <v>23</v>
          </cell>
          <cell r="H211" t="str">
            <v/>
          </cell>
        </row>
        <row r="212">
          <cell r="B212" t="str">
            <v>A1024</v>
          </cell>
          <cell r="C212">
            <v>10</v>
          </cell>
          <cell r="D212">
            <v>10</v>
          </cell>
          <cell r="E212" t="str">
            <v>A10</v>
          </cell>
          <cell r="F212">
            <v>24</v>
          </cell>
          <cell r="G212">
            <v>24</v>
          </cell>
          <cell r="H212" t="str">
            <v>振替休業日道徳教育パワーアップ研究協議会　西尾ｐｍ東中</v>
          </cell>
        </row>
        <row r="213">
          <cell r="B213" t="str">
            <v>A1025</v>
          </cell>
          <cell r="C213">
            <v>10</v>
          </cell>
          <cell r="D213">
            <v>10</v>
          </cell>
          <cell r="E213" t="str">
            <v>A10</v>
          </cell>
          <cell r="F213">
            <v>25</v>
          </cell>
          <cell r="G213">
            <v>25</v>
          </cell>
          <cell r="H213" t="str">
            <v>南帷っ子朝会SC定例ケース会議可児学校保健会編集委員会①◇地区小中校長会評議員会③
県美術部会　大澤1230大野中</v>
          </cell>
        </row>
        <row r="214">
          <cell r="B214" t="str">
            <v>A1026</v>
          </cell>
          <cell r="C214">
            <v>10</v>
          </cell>
          <cell r="D214">
            <v>10</v>
          </cell>
          <cell r="E214" t="str">
            <v>A10</v>
          </cell>
          <cell r="F214">
            <v>26</v>
          </cell>
          <cell r="G214">
            <v>26</v>
          </cell>
          <cell r="H214" t="str">
            <v>朝読書
ロング教育支援委員会判定部会③河原,菊田1330総合会館
不登校について考える講習会　1500中恵土地区センター</v>
          </cell>
        </row>
        <row r="215">
          <cell r="B215" t="str">
            <v>A1027</v>
          </cell>
          <cell r="C215">
            <v>10</v>
          </cell>
          <cell r="D215">
            <v>10</v>
          </cell>
          <cell r="E215" t="str">
            <v>A10</v>
          </cell>
          <cell r="F215">
            <v>27</v>
          </cell>
          <cell r="G215">
            <v>27</v>
          </cell>
          <cell r="H215" t="str">
            <v>もくもくタイム
シェイクアウト訓練(掃)国際教室担当者会③工藤教頭1545総合会館
東海北陸地区連合小学校長会教育研究静岡大会（～２８日）
太田小公表会
中堅研（事務所研）大澤　梅村</v>
          </cell>
        </row>
        <row r="216">
          <cell r="B216" t="str">
            <v>A1028</v>
          </cell>
          <cell r="C216">
            <v>10</v>
          </cell>
          <cell r="D216">
            <v>10</v>
          </cell>
          <cell r="E216" t="str">
            <v>A10</v>
          </cell>
          <cell r="F216">
            <v>28</v>
          </cell>
          <cell r="G216">
            <v>28</v>
          </cell>
          <cell r="H216" t="str">
            <v>2年生校外学習(モンキーセンター)
E.T帷子第2幼稚園運動会駐車場40台使用
wisc河原1515広見小</v>
          </cell>
        </row>
        <row r="217">
          <cell r="B217" t="str">
            <v>A1029</v>
          </cell>
          <cell r="C217">
            <v>10</v>
          </cell>
          <cell r="D217">
            <v>10</v>
          </cell>
          <cell r="E217" t="str">
            <v>A10</v>
          </cell>
          <cell r="F217">
            <v>29</v>
          </cell>
          <cell r="G217">
            <v>29</v>
          </cell>
          <cell r="H217" t="str">
            <v xml:space="preserve">県ＰＴＡ研究大会Ｉn東濃（土岐）
</v>
          </cell>
        </row>
        <row r="218">
          <cell r="B218" t="str">
            <v>A1030</v>
          </cell>
          <cell r="C218">
            <v>10</v>
          </cell>
          <cell r="D218">
            <v>10</v>
          </cell>
          <cell r="E218" t="str">
            <v>A10</v>
          </cell>
          <cell r="F218">
            <v>30</v>
          </cell>
          <cell r="G218">
            <v>30</v>
          </cell>
          <cell r="H218" t="str">
            <v/>
          </cell>
        </row>
        <row r="219">
          <cell r="B219" t="str">
            <v>A1031</v>
          </cell>
          <cell r="C219">
            <v>10</v>
          </cell>
          <cell r="D219">
            <v>10</v>
          </cell>
          <cell r="E219" t="str">
            <v>A10</v>
          </cell>
          <cell r="F219">
            <v>31</v>
          </cell>
          <cell r="G219">
            <v>31</v>
          </cell>
          <cell r="H219" t="str">
            <v xml:space="preserve">ALT
学年部会
打合せ特別支援教育コーディネーター研修②（web）
</v>
          </cell>
        </row>
        <row r="220">
          <cell r="B220" t="str">
            <v>A1101</v>
          </cell>
          <cell r="C220">
            <v>11</v>
          </cell>
          <cell r="D220">
            <v>11</v>
          </cell>
          <cell r="E220" t="str">
            <v>A11</v>
          </cell>
          <cell r="F220">
            <v>1</v>
          </cell>
          <cell r="G220" t="str">
            <v>01</v>
          </cell>
          <cell r="H220" t="str">
            <v>委員会⑧作業療法士訪問◆小中校長会⑦堀田校長1330校長会館
初任者連携校研修　海江田、佐々木本校</v>
          </cell>
        </row>
        <row r="221">
          <cell r="B221" t="str">
            <v>A1102</v>
          </cell>
          <cell r="C221">
            <v>11</v>
          </cell>
          <cell r="D221">
            <v>11</v>
          </cell>
          <cell r="E221" t="str">
            <v>A11</v>
          </cell>
          <cell r="F221">
            <v>2</v>
          </cell>
          <cell r="G221" t="str">
            <v>02</v>
          </cell>
          <cell r="H221" t="str">
            <v>朝読書(読み聞かせ) 
笑顔の学校公表会笑顔の学校公表会（帷子小・旭小・東明小）小体研県大会
県美術部会　大澤</v>
          </cell>
        </row>
        <row r="222">
          <cell r="B222" t="str">
            <v>A1103</v>
          </cell>
          <cell r="C222">
            <v>11</v>
          </cell>
          <cell r="D222">
            <v>11</v>
          </cell>
          <cell r="E222" t="str">
            <v>A11</v>
          </cell>
          <cell r="F222">
            <v>3</v>
          </cell>
          <cell r="G222" t="str">
            <v>03</v>
          </cell>
          <cell r="H222" t="str">
            <v>文化の日文化の日</v>
          </cell>
        </row>
        <row r="223">
          <cell r="B223" t="str">
            <v>A1104</v>
          </cell>
          <cell r="C223">
            <v>11</v>
          </cell>
          <cell r="D223">
            <v>11</v>
          </cell>
          <cell r="E223" t="str">
            <v>A11</v>
          </cell>
          <cell r="F223">
            <v>4</v>
          </cell>
          <cell r="G223" t="str">
            <v>04</v>
          </cell>
          <cell r="H223" t="str">
            <v>E.T</v>
          </cell>
        </row>
        <row r="224">
          <cell r="B224" t="str">
            <v>A1105</v>
          </cell>
          <cell r="C224">
            <v>11</v>
          </cell>
          <cell r="D224">
            <v>11</v>
          </cell>
          <cell r="E224" t="str">
            <v>A11</v>
          </cell>
          <cell r="F224">
            <v>5</v>
          </cell>
          <cell r="G224" t="str">
            <v>05</v>
          </cell>
          <cell r="H224" t="str">
            <v/>
          </cell>
        </row>
        <row r="225">
          <cell r="B225" t="str">
            <v>A1106</v>
          </cell>
          <cell r="C225">
            <v>11</v>
          </cell>
          <cell r="D225">
            <v>11</v>
          </cell>
          <cell r="E225" t="str">
            <v>A11</v>
          </cell>
          <cell r="F225">
            <v>6</v>
          </cell>
          <cell r="G225" t="str">
            <v>06</v>
          </cell>
          <cell r="H225" t="str">
            <v/>
          </cell>
        </row>
        <row r="226">
          <cell r="B226" t="str">
            <v>A1107</v>
          </cell>
          <cell r="C226">
            <v>11</v>
          </cell>
          <cell r="D226">
            <v>11</v>
          </cell>
          <cell r="E226" t="str">
            <v>A11</v>
          </cell>
          <cell r="F226">
            <v>7</v>
          </cell>
          <cell r="G226" t="str">
            <v>07</v>
          </cell>
          <cell r="H226" t="str">
            <v>道徳計画訪問(春里小学校)道徳計画訪問 教頭,西尾　春里小</v>
          </cell>
        </row>
        <row r="227">
          <cell r="B227" t="str">
            <v>A1108</v>
          </cell>
          <cell r="C227">
            <v>11</v>
          </cell>
          <cell r="D227">
            <v>11</v>
          </cell>
          <cell r="E227" t="str">
            <v>A11</v>
          </cell>
          <cell r="F227">
            <v>8</v>
          </cell>
          <cell r="G227" t="str">
            <v>08</v>
          </cell>
          <cell r="H227" t="str">
            <v>SC支援学級音楽療法小中教頭会⑦工藤1400総合会館
ＰＴＡ連合会評議員会⑦初任者・講師研修　事務所研修③海江田　佐々木終日WEB</v>
          </cell>
        </row>
        <row r="228">
          <cell r="B228" t="str">
            <v>A1109</v>
          </cell>
          <cell r="C228">
            <v>11</v>
          </cell>
          <cell r="D228">
            <v>11</v>
          </cell>
          <cell r="E228" t="str">
            <v>A11</v>
          </cell>
          <cell r="F228">
            <v>9</v>
          </cell>
          <cell r="G228" t="str">
            <v>09</v>
          </cell>
          <cell r="H228" t="str">
            <v>5年生宿泊研修
朝読書　
ALT教育支援委員会全体会②河原、菊田1530総合会館5F
給食物資選定委員会⑦岐阜県小学校長会研究総会岐阜地区大会1000不二羽島文化センター</v>
          </cell>
        </row>
        <row r="229">
          <cell r="B229" t="str">
            <v>A1110</v>
          </cell>
          <cell r="C229">
            <v>11</v>
          </cell>
          <cell r="D229">
            <v>11</v>
          </cell>
          <cell r="E229" t="str">
            <v>A11</v>
          </cell>
          <cell r="F229">
            <v>10</v>
          </cell>
          <cell r="G229">
            <v>10</v>
          </cell>
          <cell r="H229" t="str">
            <v>5年生宿泊研修
もくもくタイムWISC河原1530旭小教務主任会④佐光1400総合会館
事務職員部会②牧ヶ野1430市役所
東海北陸地区公立学校教頭会研究大会静岡大会（～１１日）
再任用選考試験</v>
          </cell>
        </row>
        <row r="230">
          <cell r="B230" t="str">
            <v>A1111</v>
          </cell>
          <cell r="C230">
            <v>11</v>
          </cell>
          <cell r="D230">
            <v>11</v>
          </cell>
          <cell r="E230" t="str">
            <v>A11</v>
          </cell>
          <cell r="F230">
            <v>11</v>
          </cell>
          <cell r="G230">
            <v>11</v>
          </cell>
          <cell r="H230" t="str">
            <v>E.T
ロング(議）代815工藤WISC河原1530広見小</v>
          </cell>
        </row>
        <row r="231">
          <cell r="B231" t="str">
            <v>A1112</v>
          </cell>
          <cell r="C231">
            <v>11</v>
          </cell>
          <cell r="D231">
            <v>11</v>
          </cell>
          <cell r="E231" t="str">
            <v>A11</v>
          </cell>
          <cell r="F231">
            <v>12</v>
          </cell>
          <cell r="G231">
            <v>12</v>
          </cell>
          <cell r="H231" t="str">
            <v>県中総体駅伝競走大会</v>
          </cell>
        </row>
        <row r="232">
          <cell r="B232" t="str">
            <v>A1113</v>
          </cell>
          <cell r="C232">
            <v>11</v>
          </cell>
          <cell r="D232">
            <v>11</v>
          </cell>
          <cell r="E232" t="str">
            <v>A11</v>
          </cell>
          <cell r="F232">
            <v>13</v>
          </cell>
          <cell r="G232">
            <v>13</v>
          </cell>
          <cell r="H232" t="str">
            <v>可児口腔保健講演会中止（ala）
岐阜県学校歯科保健研究大会</v>
          </cell>
        </row>
        <row r="233">
          <cell r="B233" t="str">
            <v>A1114</v>
          </cell>
          <cell r="C233">
            <v>11</v>
          </cell>
          <cell r="D233">
            <v>11</v>
          </cell>
          <cell r="E233" t="str">
            <v>A11</v>
          </cell>
          <cell r="F233">
            <v>14</v>
          </cell>
          <cell r="G233">
            <v>14</v>
          </cell>
          <cell r="H233" t="str">
            <v>給食残量調査～18日打合せ
代815藤野1545三枝
WISC河原1530旭小中濃圏域特別支援教育連携協議会②</v>
          </cell>
        </row>
        <row r="234">
          <cell r="B234" t="str">
            <v>A1115</v>
          </cell>
          <cell r="C234">
            <v>11</v>
          </cell>
          <cell r="D234">
            <v>11</v>
          </cell>
          <cell r="E234" t="str">
            <v>A11</v>
          </cell>
          <cell r="F234">
            <v>15</v>
          </cell>
          <cell r="G234">
            <v>15</v>
          </cell>
          <cell r="H234" t="str">
            <v>南帷っ子朝会 クラブ⑥
ロング(縦）
森と木と水の環境教育2年WISC河原1600旭小人権教育教員研修　山本1400総合庁舎</v>
          </cell>
        </row>
        <row r="235">
          <cell r="B235" t="str">
            <v>A1116</v>
          </cell>
          <cell r="C235">
            <v>11</v>
          </cell>
          <cell r="D235">
            <v>11</v>
          </cell>
          <cell r="E235" t="str">
            <v>A11</v>
          </cell>
          <cell r="F235">
            <v>16</v>
          </cell>
          <cell r="G235">
            <v>16</v>
          </cell>
          <cell r="H235" t="str">
            <v>朝読書
ALT
4年生栄養指導②③市教研②音楽　社会WEB発達と教育の相談会⑦
養護教諭部会管理研③西久保1400広見小</v>
          </cell>
        </row>
        <row r="236">
          <cell r="B236" t="str">
            <v>A1117</v>
          </cell>
          <cell r="C236">
            <v>11</v>
          </cell>
          <cell r="D236">
            <v>11</v>
          </cell>
          <cell r="E236" t="str">
            <v>A11</v>
          </cell>
          <cell r="F236">
            <v>17</v>
          </cell>
          <cell r="G236">
            <v>17</v>
          </cell>
          <cell r="H236" t="str">
            <v>6年生修学旅行
もくもくタイムWISC河原1530旭小未来をはぐくむ不登校児童生徒サポートセミナー
県教研理事会</v>
          </cell>
        </row>
        <row r="237">
          <cell r="B237" t="str">
            <v>A1118</v>
          </cell>
          <cell r="C237">
            <v>11</v>
          </cell>
          <cell r="D237">
            <v>11</v>
          </cell>
          <cell r="E237" t="str">
            <v>A11</v>
          </cell>
          <cell r="F237">
            <v>18</v>
          </cell>
          <cell r="G237">
            <v>18</v>
          </cell>
          <cell r="H237" t="str">
            <v xml:space="preserve">6年生修学旅行
E.T療法士訪問提出締め切り献立作成委員会⑦
</v>
          </cell>
        </row>
        <row r="238">
          <cell r="B238" t="str">
            <v>A1119</v>
          </cell>
          <cell r="C238">
            <v>11</v>
          </cell>
          <cell r="D238">
            <v>11</v>
          </cell>
          <cell r="E238" t="str">
            <v>A11</v>
          </cell>
          <cell r="F238">
            <v>19</v>
          </cell>
          <cell r="G238">
            <v>19</v>
          </cell>
          <cell r="H238" t="str">
            <v>西可児中資源回収</v>
          </cell>
        </row>
        <row r="239">
          <cell r="B239" t="str">
            <v>A1120</v>
          </cell>
          <cell r="C239">
            <v>11</v>
          </cell>
          <cell r="D239">
            <v>11</v>
          </cell>
          <cell r="E239" t="str">
            <v>A11</v>
          </cell>
          <cell r="F239">
            <v>20</v>
          </cell>
          <cell r="G239">
            <v>20</v>
          </cell>
          <cell r="H239" t="str">
            <v>西可児中資源回収予備</v>
          </cell>
        </row>
        <row r="240">
          <cell r="B240" t="str">
            <v>A1121</v>
          </cell>
          <cell r="C240">
            <v>11</v>
          </cell>
          <cell r="D240">
            <v>11</v>
          </cell>
          <cell r="E240" t="str">
            <v>A11</v>
          </cell>
          <cell r="F240">
            <v>21</v>
          </cell>
          <cell r="G240">
            <v>21</v>
          </cell>
          <cell r="H240" t="str">
            <v>5年生森と木と水の環境教育打合せ(全研オリ)
代1445西久保1545校長1545三枝
スグール説明会 教頭 牧ヶ野 1530WEB</v>
          </cell>
        </row>
        <row r="241">
          <cell r="B241" t="str">
            <v>A1122</v>
          </cell>
          <cell r="C241">
            <v>11</v>
          </cell>
          <cell r="D241">
            <v>11</v>
          </cell>
          <cell r="E241" t="str">
            <v>A11</v>
          </cell>
          <cell r="F241">
            <v>22</v>
          </cell>
          <cell r="G241">
            <v>22</v>
          </cell>
          <cell r="H241" t="str">
            <v>5年生森と木と水の環境教育
委員会⑧　　SC代1545西久保、校長、石井</v>
          </cell>
        </row>
        <row r="242">
          <cell r="B242" t="str">
            <v>A1123</v>
          </cell>
          <cell r="C242">
            <v>11</v>
          </cell>
          <cell r="D242">
            <v>11</v>
          </cell>
          <cell r="E242" t="str">
            <v>A11</v>
          </cell>
          <cell r="F242">
            <v>23</v>
          </cell>
          <cell r="G242">
            <v>23</v>
          </cell>
          <cell r="H242" t="str">
            <v>勤労感謝の日勤労感謝の日</v>
          </cell>
        </row>
        <row r="243">
          <cell r="B243" t="str">
            <v>A1124</v>
          </cell>
          <cell r="C243">
            <v>11</v>
          </cell>
          <cell r="D243">
            <v>11</v>
          </cell>
          <cell r="E243" t="str">
            <v>A11</v>
          </cell>
          <cell r="F243">
            <v>24</v>
          </cell>
          <cell r="G243">
            <v>24</v>
          </cell>
          <cell r="H243" t="str">
            <v>もくもくタイム ロング(縦）
2年生校外学習(帷子地区センター)代1545校長、石井特別支援学級・通級指導教室設置校校長研究総会 1300WEB</v>
          </cell>
        </row>
        <row r="244">
          <cell r="B244" t="str">
            <v>A1125</v>
          </cell>
          <cell r="C244">
            <v>11</v>
          </cell>
          <cell r="D244">
            <v>11</v>
          </cell>
          <cell r="E244" t="str">
            <v>A11</v>
          </cell>
          <cell r="F244">
            <v>25</v>
          </cell>
          <cell r="G244">
            <v>25</v>
          </cell>
          <cell r="H244" t="str">
            <v xml:space="preserve">全校研究会
E.T ALT特別支援教育サポート訪問
要請訪問(算数)
代1545西久保、石井学校所員会 大石1315広見小
懇談校長1020教育委員会遊びを活用した体力向上指導者講習会（小）
岐阜県小中学校教頭会研究大会岐阜地区大会
</v>
          </cell>
        </row>
        <row r="245">
          <cell r="B245" t="str">
            <v>A1126</v>
          </cell>
          <cell r="C245">
            <v>11</v>
          </cell>
          <cell r="D245">
            <v>11</v>
          </cell>
          <cell r="E245" t="str">
            <v>A11</v>
          </cell>
          <cell r="F245">
            <v>26</v>
          </cell>
          <cell r="G245">
            <v>26</v>
          </cell>
          <cell r="H245" t="str">
            <v>FBC表彰式</v>
          </cell>
        </row>
        <row r="246">
          <cell r="B246" t="str">
            <v>A1127</v>
          </cell>
          <cell r="C246">
            <v>11</v>
          </cell>
          <cell r="D246">
            <v>11</v>
          </cell>
          <cell r="E246" t="str">
            <v>A11</v>
          </cell>
          <cell r="F246">
            <v>27</v>
          </cell>
          <cell r="G246">
            <v>27</v>
          </cell>
          <cell r="H246" t="str">
            <v/>
          </cell>
        </row>
        <row r="247">
          <cell r="B247" t="str">
            <v>A1128</v>
          </cell>
          <cell r="C247">
            <v>11</v>
          </cell>
          <cell r="D247">
            <v>11</v>
          </cell>
          <cell r="E247" t="str">
            <v>A11</v>
          </cell>
          <cell r="F247">
            <v>28</v>
          </cell>
          <cell r="G247">
            <v>28</v>
          </cell>
          <cell r="H247" t="str">
            <v>指導部会
代1545校長WISC河原1530旭小</v>
          </cell>
        </row>
        <row r="248">
          <cell r="B248" t="str">
            <v>A1129</v>
          </cell>
          <cell r="C248">
            <v>11</v>
          </cell>
          <cell r="D248">
            <v>11</v>
          </cell>
          <cell r="E248" t="str">
            <v>A11</v>
          </cell>
          <cell r="F248">
            <v>29</v>
          </cell>
          <cell r="G248">
            <v>29</v>
          </cell>
          <cell r="H248" t="str">
            <v>定例ケース会議SC
代1545山本、石井初任者連携校研修　海江田、佐々木1000今渡北外国人児童生徒教育連絡協議会（可茂・東濃地区）</v>
          </cell>
        </row>
        <row r="249">
          <cell r="B249" t="str">
            <v>A1130</v>
          </cell>
          <cell r="C249">
            <v>11</v>
          </cell>
          <cell r="D249">
            <v>11</v>
          </cell>
          <cell r="E249" t="str">
            <v>A11</v>
          </cell>
          <cell r="F249">
            <v>30</v>
          </cell>
          <cell r="G249">
            <v>30</v>
          </cell>
          <cell r="H249" t="str">
            <v>朝読書 ロング
クラブ ALT代1545山本小中特支担当者会③三枝1530総合会館</v>
          </cell>
        </row>
        <row r="250">
          <cell r="B250" t="str">
            <v>A1201</v>
          </cell>
          <cell r="C250">
            <v>12</v>
          </cell>
          <cell r="D250">
            <v>12</v>
          </cell>
          <cell r="E250" t="str">
            <v>A12</v>
          </cell>
          <cell r="F250">
            <v>1</v>
          </cell>
          <cell r="G250" t="str">
            <v>01</v>
          </cell>
          <cell r="H250" t="str">
            <v>もくもくタイム
家庭学習がんばり月間～16日いじめ防止専門委員会1000
代PM西尾1545山本
SV訪問　西久保1500</v>
          </cell>
        </row>
        <row r="251">
          <cell r="B251" t="str">
            <v>A1202</v>
          </cell>
          <cell r="C251">
            <v>12</v>
          </cell>
          <cell r="D251">
            <v>12</v>
          </cell>
          <cell r="E251" t="str">
            <v>A12</v>
          </cell>
          <cell r="F251">
            <v>2</v>
          </cell>
          <cell r="G251" t="str">
            <v>02</v>
          </cell>
          <cell r="H251" t="str">
            <v xml:space="preserve">E.T外国人児童生徒支援訪問
代1445西久保1545山本1545三枝終日西尾
学校給食実態調査〆切WISC河原1530広見小幼保小中高特生徒指導連携強化委員会兼家庭教育推進会議②
</v>
          </cell>
        </row>
        <row r="252">
          <cell r="B252" t="str">
            <v>A1203</v>
          </cell>
          <cell r="C252">
            <v>12</v>
          </cell>
          <cell r="D252">
            <v>12</v>
          </cell>
          <cell r="E252" t="str">
            <v>A12</v>
          </cell>
          <cell r="F252">
            <v>3</v>
          </cell>
          <cell r="G252" t="str">
            <v>03</v>
          </cell>
          <cell r="H252" t="str">
            <v/>
          </cell>
        </row>
        <row r="253">
          <cell r="B253" t="str">
            <v>A1204</v>
          </cell>
          <cell r="C253">
            <v>12</v>
          </cell>
          <cell r="D253">
            <v>12</v>
          </cell>
          <cell r="E253" t="str">
            <v>A12</v>
          </cell>
          <cell r="F253">
            <v>4</v>
          </cell>
          <cell r="G253" t="str">
            <v>04</v>
          </cell>
          <cell r="H253" t="str">
            <v/>
          </cell>
        </row>
        <row r="254">
          <cell r="B254" t="str">
            <v>A1205</v>
          </cell>
          <cell r="C254">
            <v>12</v>
          </cell>
          <cell r="D254">
            <v>12</v>
          </cell>
          <cell r="E254" t="str">
            <v>A12</v>
          </cell>
          <cell r="F254">
            <v>5</v>
          </cell>
          <cell r="G254" t="str">
            <v>05</v>
          </cell>
          <cell r="H254" t="str">
            <v xml:space="preserve">打合せ◆小中校長会⑧堀田1330総合会館
</v>
          </cell>
        </row>
        <row r="255">
          <cell r="B255" t="str">
            <v>A1206</v>
          </cell>
          <cell r="C255">
            <v>12</v>
          </cell>
          <cell r="D255">
            <v>12</v>
          </cell>
          <cell r="E255" t="str">
            <v>A12</v>
          </cell>
          <cell r="F255">
            <v>6</v>
          </cell>
          <cell r="G255" t="str">
            <v>06</v>
          </cell>
          <cell r="H255" t="str">
            <v>全校集会(人権)　SC
クラブ⑧ 小中教頭会⑧工藤1400総合会館
全国学調オンライン説明会 佐光1440WEB</v>
          </cell>
        </row>
        <row r="256">
          <cell r="B256" t="str">
            <v>A1207</v>
          </cell>
          <cell r="C256">
            <v>12</v>
          </cell>
          <cell r="D256">
            <v>12</v>
          </cell>
          <cell r="E256" t="str">
            <v>A12</v>
          </cell>
          <cell r="F256">
            <v>7</v>
          </cell>
          <cell r="G256" t="str">
            <v>07</v>
          </cell>
          <cell r="H256" t="str">
            <v>朝読書
ロング(縦）運営委員会
真奈SC④⑤可茂地区特別支援教育推進会議②</v>
          </cell>
        </row>
        <row r="257">
          <cell r="B257" t="str">
            <v>A1208</v>
          </cell>
          <cell r="C257">
            <v>12</v>
          </cell>
          <cell r="D257">
            <v>12</v>
          </cell>
          <cell r="E257" t="str">
            <v>A12</v>
          </cell>
          <cell r="F257">
            <v>8</v>
          </cell>
          <cell r="G257" t="str">
            <v>08</v>
          </cell>
          <cell r="H257" t="str">
            <v>もくもくタイム学校運営支援室会議⑦牧ヶ野1400可児市役所
給食物資選定委員会⑧森と水のこども会議1400森林アカデミー</v>
          </cell>
        </row>
        <row r="258">
          <cell r="B258" t="str">
            <v>A1209</v>
          </cell>
          <cell r="C258">
            <v>12</v>
          </cell>
          <cell r="D258">
            <v>12</v>
          </cell>
          <cell r="E258" t="str">
            <v>A12</v>
          </cell>
          <cell r="F258">
            <v>9</v>
          </cell>
          <cell r="G258" t="str">
            <v>09</v>
          </cell>
          <cell r="H258" t="str">
            <v xml:space="preserve">E.T ALT
授業参観③代PM大澤1445西久保教育研究所運営委員会②（2F）
</v>
          </cell>
        </row>
        <row r="259">
          <cell r="B259" t="str">
            <v>A1210</v>
          </cell>
          <cell r="C259">
            <v>12</v>
          </cell>
          <cell r="D259">
            <v>12</v>
          </cell>
          <cell r="E259" t="str">
            <v>A12</v>
          </cell>
          <cell r="F259">
            <v>10</v>
          </cell>
          <cell r="G259">
            <v>10</v>
          </cell>
          <cell r="H259" t="str">
            <v/>
          </cell>
        </row>
        <row r="260">
          <cell r="B260" t="str">
            <v>A1211</v>
          </cell>
          <cell r="C260">
            <v>12</v>
          </cell>
          <cell r="D260">
            <v>12</v>
          </cell>
          <cell r="E260" t="str">
            <v>A12</v>
          </cell>
          <cell r="F260">
            <v>11</v>
          </cell>
          <cell r="G260">
            <v>11</v>
          </cell>
          <cell r="H260" t="str">
            <v>可児駅伝競走大会（仮）</v>
          </cell>
        </row>
        <row r="261">
          <cell r="B261" t="str">
            <v>A1212</v>
          </cell>
          <cell r="C261">
            <v>12</v>
          </cell>
          <cell r="D261">
            <v>12</v>
          </cell>
          <cell r="E261" t="str">
            <v>A12</v>
          </cell>
          <cell r="F261">
            <v>12</v>
          </cell>
          <cell r="G261">
            <v>12</v>
          </cell>
          <cell r="H261" t="str">
            <v>職員会
教育課程編成委員会①
税の習字表彰:昼</v>
          </cell>
        </row>
        <row r="262">
          <cell r="B262" t="str">
            <v>A1213</v>
          </cell>
          <cell r="C262">
            <v>12</v>
          </cell>
          <cell r="D262">
            <v>12</v>
          </cell>
          <cell r="E262" t="str">
            <v>A12</v>
          </cell>
          <cell r="F262">
            <v>13</v>
          </cell>
          <cell r="G262">
            <v>13</v>
          </cell>
          <cell r="H262" t="str">
            <v>委員会⑨
6年生わんぱく山(①～⑤）支援学級音楽療法
t-compusメンテナンス1300～使用不可英語教育担当者会②佐光1600WEB
ＰＴＡ連合会評議員会⑧</v>
          </cell>
        </row>
        <row r="263">
          <cell r="B263" t="str">
            <v>A1214</v>
          </cell>
          <cell r="C263">
            <v>12</v>
          </cell>
          <cell r="D263">
            <v>12</v>
          </cell>
          <cell r="E263" t="str">
            <v>A12</v>
          </cell>
          <cell r="F263">
            <v>14</v>
          </cell>
          <cell r="G263">
            <v>14</v>
          </cell>
          <cell r="H263" t="str">
            <v>朝読書
ロング(議）発達と教育の相談会⑧
養護教諭部会⑥西久保1500総合会館
＜校外研の日＞</v>
          </cell>
        </row>
        <row r="264">
          <cell r="B264" t="str">
            <v>A1215</v>
          </cell>
          <cell r="C264">
            <v>12</v>
          </cell>
          <cell r="D264">
            <v>12</v>
          </cell>
          <cell r="E264" t="str">
            <v>A12</v>
          </cell>
          <cell r="F264">
            <v>15</v>
          </cell>
          <cell r="G264">
            <v>15</v>
          </cell>
          <cell r="H264" t="str">
            <v>もくもくタイム
6年校外学習(明治村予定)</v>
          </cell>
        </row>
        <row r="265">
          <cell r="B265" t="str">
            <v>A1216</v>
          </cell>
          <cell r="C265">
            <v>12</v>
          </cell>
          <cell r="D265">
            <v>12</v>
          </cell>
          <cell r="E265" t="str">
            <v>A12</v>
          </cell>
          <cell r="F265">
            <v>16</v>
          </cell>
          <cell r="G265">
            <v>16</v>
          </cell>
          <cell r="H265" t="str">
            <v>E.T ALT
休み前図書返却給食主任会②足立WEB1530</v>
          </cell>
        </row>
        <row r="266">
          <cell r="B266" t="str">
            <v>A1217</v>
          </cell>
          <cell r="C266">
            <v>12</v>
          </cell>
          <cell r="D266">
            <v>12</v>
          </cell>
          <cell r="E266" t="str">
            <v>A12</v>
          </cell>
          <cell r="F266">
            <v>17</v>
          </cell>
          <cell r="G266">
            <v>17</v>
          </cell>
          <cell r="H266" t="str">
            <v/>
          </cell>
        </row>
        <row r="267">
          <cell r="B267" t="str">
            <v>A1218</v>
          </cell>
          <cell r="C267">
            <v>12</v>
          </cell>
          <cell r="D267">
            <v>12</v>
          </cell>
          <cell r="E267" t="str">
            <v>A12</v>
          </cell>
          <cell r="F267">
            <v>18</v>
          </cell>
          <cell r="G267">
            <v>18</v>
          </cell>
          <cell r="H267" t="str">
            <v/>
          </cell>
        </row>
        <row r="268">
          <cell r="B268" t="str">
            <v>A1219</v>
          </cell>
          <cell r="C268">
            <v>12</v>
          </cell>
          <cell r="D268">
            <v>12</v>
          </cell>
          <cell r="E268" t="str">
            <v>A12</v>
          </cell>
          <cell r="F268">
            <v>19</v>
          </cell>
          <cell r="G268">
            <v>19</v>
          </cell>
          <cell r="H268" t="str">
            <v>水ぶき掃除～23日打合せ
学年部会</v>
          </cell>
        </row>
        <row r="269">
          <cell r="B269" t="str">
            <v>A1220</v>
          </cell>
          <cell r="C269">
            <v>12</v>
          </cell>
          <cell r="D269">
            <v>12</v>
          </cell>
          <cell r="E269" t="str">
            <v>A12</v>
          </cell>
          <cell r="F269">
            <v>20</v>
          </cell>
          <cell r="G269">
            <v>20</v>
          </cell>
          <cell r="H269" t="str">
            <v>定例ケース会議SCI.M定期健診　西久保岐阜総合医療センター</v>
          </cell>
        </row>
        <row r="270">
          <cell r="B270" t="str">
            <v>A1221</v>
          </cell>
          <cell r="C270">
            <v>12</v>
          </cell>
          <cell r="D270">
            <v>12</v>
          </cell>
          <cell r="E270" t="str">
            <v>A12</v>
          </cell>
          <cell r="F270">
            <v>21</v>
          </cell>
          <cell r="G270">
            <v>21</v>
          </cell>
          <cell r="H270" t="str">
            <v>朝読書
ロング ALT
休み前図書貸し出し～22日</v>
          </cell>
        </row>
        <row r="271">
          <cell r="B271" t="str">
            <v>A1222</v>
          </cell>
          <cell r="C271">
            <v>12</v>
          </cell>
          <cell r="D271">
            <v>12</v>
          </cell>
          <cell r="E271" t="str">
            <v>A12</v>
          </cell>
          <cell r="F271">
            <v>22</v>
          </cell>
          <cell r="G271">
            <v>22</v>
          </cell>
          <cell r="H271" t="str">
            <v>もくもくタイム</v>
          </cell>
        </row>
        <row r="272">
          <cell r="B272" t="str">
            <v>A1223</v>
          </cell>
          <cell r="C272">
            <v>12</v>
          </cell>
          <cell r="D272">
            <v>12</v>
          </cell>
          <cell r="E272" t="str">
            <v>A12</v>
          </cell>
          <cell r="F272">
            <v>23</v>
          </cell>
          <cell r="G272">
            <v>23</v>
          </cell>
          <cell r="H272" t="str">
            <v>E.T ALT
大掃除②6年生中学説明会</v>
          </cell>
        </row>
        <row r="273">
          <cell r="B273" t="str">
            <v>A1224</v>
          </cell>
          <cell r="C273">
            <v>12</v>
          </cell>
          <cell r="D273">
            <v>12</v>
          </cell>
          <cell r="E273" t="str">
            <v>A12</v>
          </cell>
          <cell r="F273">
            <v>24</v>
          </cell>
          <cell r="G273">
            <v>24</v>
          </cell>
          <cell r="H273" t="str">
            <v/>
          </cell>
        </row>
        <row r="274">
          <cell r="B274" t="str">
            <v>A1225</v>
          </cell>
          <cell r="C274">
            <v>12</v>
          </cell>
          <cell r="D274">
            <v>12</v>
          </cell>
          <cell r="E274" t="str">
            <v>A12</v>
          </cell>
          <cell r="F274">
            <v>25</v>
          </cell>
          <cell r="G274">
            <v>25</v>
          </cell>
          <cell r="H274" t="str">
            <v/>
          </cell>
        </row>
        <row r="275">
          <cell r="B275" t="str">
            <v>A1226</v>
          </cell>
          <cell r="C275">
            <v>12</v>
          </cell>
          <cell r="D275">
            <v>12</v>
          </cell>
          <cell r="E275" t="str">
            <v>A12</v>
          </cell>
          <cell r="F275">
            <v>26</v>
          </cell>
          <cell r="G275">
            <v>26</v>
          </cell>
          <cell r="H275" t="str">
            <v>冬季休業日前授業終了日</v>
          </cell>
        </row>
        <row r="276">
          <cell r="B276" t="str">
            <v>A1227</v>
          </cell>
          <cell r="C276">
            <v>12</v>
          </cell>
          <cell r="D276">
            <v>12</v>
          </cell>
          <cell r="E276" t="str">
            <v>A12</v>
          </cell>
          <cell r="F276">
            <v>27</v>
          </cell>
          <cell r="G276">
            <v>27</v>
          </cell>
          <cell r="H276" t="str">
            <v>日直を置かない日</v>
          </cell>
        </row>
        <row r="277">
          <cell r="B277" t="str">
            <v>A1228</v>
          </cell>
          <cell r="C277">
            <v>12</v>
          </cell>
          <cell r="D277">
            <v>12</v>
          </cell>
          <cell r="E277" t="str">
            <v>A12</v>
          </cell>
          <cell r="F277">
            <v>28</v>
          </cell>
          <cell r="G277">
            <v>28</v>
          </cell>
          <cell r="H277" t="str">
            <v>日直を置かない日</v>
          </cell>
        </row>
        <row r="278">
          <cell r="B278" t="str">
            <v>A1229</v>
          </cell>
          <cell r="C278">
            <v>12</v>
          </cell>
          <cell r="D278">
            <v>12</v>
          </cell>
          <cell r="E278" t="str">
            <v>A12</v>
          </cell>
          <cell r="F278">
            <v>29</v>
          </cell>
          <cell r="G278">
            <v>29</v>
          </cell>
          <cell r="H278" t="str">
            <v/>
          </cell>
        </row>
        <row r="279">
          <cell r="B279" t="str">
            <v>A1230</v>
          </cell>
          <cell r="C279">
            <v>12</v>
          </cell>
          <cell r="D279">
            <v>12</v>
          </cell>
          <cell r="E279" t="str">
            <v>A12</v>
          </cell>
          <cell r="F279">
            <v>30</v>
          </cell>
          <cell r="G279">
            <v>30</v>
          </cell>
          <cell r="H279" t="str">
            <v/>
          </cell>
        </row>
        <row r="280">
          <cell r="B280" t="str">
            <v>A1231</v>
          </cell>
          <cell r="C280">
            <v>12</v>
          </cell>
          <cell r="D280">
            <v>12</v>
          </cell>
          <cell r="E280" t="str">
            <v>A12</v>
          </cell>
          <cell r="F280">
            <v>31</v>
          </cell>
          <cell r="G280">
            <v>31</v>
          </cell>
          <cell r="H280" t="str">
            <v/>
          </cell>
        </row>
        <row r="281">
          <cell r="B281" t="str">
            <v>B0101</v>
          </cell>
          <cell r="C281">
            <v>1</v>
          </cell>
          <cell r="D281" t="str">
            <v>01</v>
          </cell>
          <cell r="E281" t="str">
            <v>B01</v>
          </cell>
          <cell r="F281">
            <v>1</v>
          </cell>
          <cell r="G281" t="str">
            <v>01</v>
          </cell>
          <cell r="H281" t="str">
            <v>元日元日</v>
          </cell>
        </row>
        <row r="282">
          <cell r="B282" t="str">
            <v>B0102</v>
          </cell>
          <cell r="C282">
            <v>1</v>
          </cell>
          <cell r="D282" t="str">
            <v>01</v>
          </cell>
          <cell r="E282" t="str">
            <v>B01</v>
          </cell>
          <cell r="F282">
            <v>2</v>
          </cell>
          <cell r="G282" t="str">
            <v>02</v>
          </cell>
          <cell r="H282" t="str">
            <v>振替休日</v>
          </cell>
        </row>
        <row r="283">
          <cell r="B283" t="str">
            <v>B0103</v>
          </cell>
          <cell r="C283">
            <v>1</v>
          </cell>
          <cell r="D283" t="str">
            <v>01</v>
          </cell>
          <cell r="E283" t="str">
            <v>B01</v>
          </cell>
          <cell r="F283">
            <v>3</v>
          </cell>
          <cell r="G283" t="str">
            <v>03</v>
          </cell>
          <cell r="H283" t="str">
            <v/>
          </cell>
        </row>
        <row r="284">
          <cell r="B284" t="str">
            <v>B0104</v>
          </cell>
          <cell r="C284">
            <v>1</v>
          </cell>
          <cell r="D284" t="str">
            <v>01</v>
          </cell>
          <cell r="E284" t="str">
            <v>B01</v>
          </cell>
          <cell r="F284">
            <v>4</v>
          </cell>
          <cell r="G284" t="str">
            <v>04</v>
          </cell>
          <cell r="H284" t="str">
            <v/>
          </cell>
        </row>
        <row r="285">
          <cell r="B285" t="str">
            <v>B0105</v>
          </cell>
          <cell r="C285">
            <v>1</v>
          </cell>
          <cell r="D285" t="str">
            <v>01</v>
          </cell>
          <cell r="E285" t="str">
            <v>B01</v>
          </cell>
          <cell r="F285">
            <v>5</v>
          </cell>
          <cell r="G285" t="str">
            <v>05</v>
          </cell>
          <cell r="H285" t="str">
            <v/>
          </cell>
        </row>
        <row r="286">
          <cell r="B286" t="str">
            <v>B0106</v>
          </cell>
          <cell r="C286">
            <v>1</v>
          </cell>
          <cell r="D286" t="str">
            <v>01</v>
          </cell>
          <cell r="E286" t="str">
            <v>B01</v>
          </cell>
          <cell r="F286">
            <v>6</v>
          </cell>
          <cell r="G286" t="str">
            <v>06</v>
          </cell>
          <cell r="H286" t="str">
            <v xml:space="preserve">給食物資選定委員会⑨
</v>
          </cell>
        </row>
        <row r="287">
          <cell r="B287" t="str">
            <v>B0107</v>
          </cell>
          <cell r="C287">
            <v>1</v>
          </cell>
          <cell r="D287" t="str">
            <v>01</v>
          </cell>
          <cell r="E287" t="str">
            <v>B01</v>
          </cell>
          <cell r="F287">
            <v>7</v>
          </cell>
          <cell r="G287" t="str">
            <v>07</v>
          </cell>
          <cell r="H287" t="str">
            <v/>
          </cell>
        </row>
        <row r="288">
          <cell r="B288" t="str">
            <v>B0108</v>
          </cell>
          <cell r="C288">
            <v>1</v>
          </cell>
          <cell r="D288" t="str">
            <v>01</v>
          </cell>
          <cell r="E288" t="str">
            <v>B01</v>
          </cell>
          <cell r="F288">
            <v>8</v>
          </cell>
          <cell r="G288" t="str">
            <v>08</v>
          </cell>
          <cell r="H288" t="str">
            <v>可児市成人式</v>
          </cell>
        </row>
        <row r="289">
          <cell r="B289" t="str">
            <v>B0109</v>
          </cell>
          <cell r="C289">
            <v>1</v>
          </cell>
          <cell r="D289" t="str">
            <v>01</v>
          </cell>
          <cell r="E289" t="str">
            <v>B01</v>
          </cell>
          <cell r="F289">
            <v>9</v>
          </cell>
          <cell r="G289" t="str">
            <v>09</v>
          </cell>
          <cell r="H289" t="str">
            <v>成人の日成人の日</v>
          </cell>
        </row>
        <row r="290">
          <cell r="B290" t="str">
            <v>B0110</v>
          </cell>
          <cell r="C290">
            <v>1</v>
          </cell>
          <cell r="D290" t="str">
            <v>01</v>
          </cell>
          <cell r="E290" t="str">
            <v>B01</v>
          </cell>
          <cell r="F290">
            <v>10</v>
          </cell>
          <cell r="G290">
            <v>10</v>
          </cell>
          <cell r="H290" t="str">
            <v>打合せ
指導部会
支援学級音楽療法冬季休業日後授業開始日
教育実践論文締切</v>
          </cell>
        </row>
        <row r="291">
          <cell r="B291" t="str">
            <v>B0111</v>
          </cell>
          <cell r="C291">
            <v>1</v>
          </cell>
          <cell r="D291" t="str">
            <v>01</v>
          </cell>
          <cell r="E291" t="str">
            <v>B01</v>
          </cell>
          <cell r="F291">
            <v>11</v>
          </cell>
          <cell r="G291">
            <v>11</v>
          </cell>
          <cell r="H291" t="str">
            <v>朝読書
ロング◆小中校長会⑨1330総合会館</v>
          </cell>
        </row>
        <row r="292">
          <cell r="B292" t="str">
            <v>B0112</v>
          </cell>
          <cell r="C292">
            <v>1</v>
          </cell>
          <cell r="D292" t="str">
            <v>01</v>
          </cell>
          <cell r="E292" t="str">
            <v>B01</v>
          </cell>
          <cell r="F292">
            <v>12</v>
          </cell>
          <cell r="G292">
            <v>12</v>
          </cell>
          <cell r="H292" t="str">
            <v>もくもくタイム小中教頭会⑨1400総合会館</v>
          </cell>
        </row>
        <row r="293">
          <cell r="B293" t="str">
            <v>B0113</v>
          </cell>
          <cell r="C293">
            <v>1</v>
          </cell>
          <cell r="D293" t="str">
            <v>01</v>
          </cell>
          <cell r="E293" t="str">
            <v>B01</v>
          </cell>
          <cell r="F293">
            <v>13</v>
          </cell>
          <cell r="G293">
            <v>13</v>
          </cell>
          <cell r="H293" t="str">
            <v>E.T初任者研修推進委員会⑥
実践のまとめ〆切大石</v>
          </cell>
        </row>
        <row r="294">
          <cell r="B294" t="str">
            <v>B0114</v>
          </cell>
          <cell r="C294">
            <v>1</v>
          </cell>
          <cell r="D294" t="str">
            <v>01</v>
          </cell>
          <cell r="E294" t="str">
            <v>B01</v>
          </cell>
          <cell r="F294">
            <v>14</v>
          </cell>
          <cell r="G294">
            <v>14</v>
          </cell>
          <cell r="H294" t="str">
            <v>◇かにっこ英語ウインタースクール（5F）</v>
          </cell>
        </row>
        <row r="295">
          <cell r="B295" t="str">
            <v>B0115</v>
          </cell>
          <cell r="C295">
            <v>1</v>
          </cell>
          <cell r="D295" t="str">
            <v>01</v>
          </cell>
          <cell r="E295" t="str">
            <v>B01</v>
          </cell>
          <cell r="F295">
            <v>15</v>
          </cell>
          <cell r="G295">
            <v>15</v>
          </cell>
          <cell r="H295" t="str">
            <v/>
          </cell>
        </row>
        <row r="296">
          <cell r="B296" t="str">
            <v>B0116</v>
          </cell>
          <cell r="C296">
            <v>1</v>
          </cell>
          <cell r="D296" t="str">
            <v>01</v>
          </cell>
          <cell r="E296" t="str">
            <v>B01</v>
          </cell>
          <cell r="F296">
            <v>16</v>
          </cell>
          <cell r="G296">
            <v>16</v>
          </cell>
          <cell r="H296" t="str">
            <v>打合せ
指導部会</v>
          </cell>
        </row>
        <row r="297">
          <cell r="B297" t="str">
            <v>B0117</v>
          </cell>
          <cell r="C297">
            <v>1</v>
          </cell>
          <cell r="D297" t="str">
            <v>01</v>
          </cell>
          <cell r="E297" t="str">
            <v>B01</v>
          </cell>
          <cell r="F297">
            <v>17</v>
          </cell>
          <cell r="G297">
            <v>17</v>
          </cell>
          <cell r="H297" t="str">
            <v>南帷っ子朝会
委員会教務主任会⑤佐光1400総合会館</v>
          </cell>
        </row>
        <row r="298">
          <cell r="B298" t="str">
            <v>B0118</v>
          </cell>
          <cell r="C298">
            <v>1</v>
          </cell>
          <cell r="D298" t="str">
            <v>01</v>
          </cell>
          <cell r="E298" t="str">
            <v>B01</v>
          </cell>
          <cell r="F298">
            <v>18</v>
          </cell>
          <cell r="G298">
            <v>18</v>
          </cell>
          <cell r="H298" t="str">
            <v>朝読書 ALT
ロング(縦）発達と教育の相談会⑨
献立作成委員会⑨
◇教育実践論文審査会</v>
          </cell>
        </row>
        <row r="299">
          <cell r="B299" t="str">
            <v>B0119</v>
          </cell>
          <cell r="C299">
            <v>1</v>
          </cell>
          <cell r="D299" t="str">
            <v>01</v>
          </cell>
          <cell r="E299" t="str">
            <v>B01</v>
          </cell>
          <cell r="F299">
            <v>19</v>
          </cell>
          <cell r="G299">
            <v>19</v>
          </cell>
          <cell r="H299" t="str">
            <v>もくもくタイム
SC学校所員会④大石1500総合会館主務者会　大澤1000岐阜市教育研究所</v>
          </cell>
        </row>
        <row r="300">
          <cell r="B300" t="str">
            <v>B0120</v>
          </cell>
          <cell r="C300">
            <v>1</v>
          </cell>
          <cell r="D300" t="str">
            <v>01</v>
          </cell>
          <cell r="E300" t="str">
            <v>B01</v>
          </cell>
          <cell r="F300">
            <v>20</v>
          </cell>
          <cell r="G300">
            <v>20</v>
          </cell>
          <cell r="H300" t="str">
            <v>E.T ALT幼小中高生徒指導連絡協議会③ 大澤1400総合会館　市郡学校・警察連絡協議会②（5F・4F2）
小中美術展運営委員会②搬　工藤,佐光1400ala
特別支援学級作品展準備（ala）</v>
          </cell>
        </row>
        <row r="301">
          <cell r="B301" t="str">
            <v>B0121</v>
          </cell>
          <cell r="C301">
            <v>1</v>
          </cell>
          <cell r="D301" t="str">
            <v>01</v>
          </cell>
          <cell r="E301" t="str">
            <v>B01</v>
          </cell>
          <cell r="F301">
            <v>21</v>
          </cell>
          <cell r="G301">
            <v>21</v>
          </cell>
          <cell r="H301" t="str">
            <v>◆小中美術展（ala）
◆特別支援学級作品展（ala）</v>
          </cell>
        </row>
        <row r="302">
          <cell r="B302" t="str">
            <v>B0122</v>
          </cell>
          <cell r="C302">
            <v>1</v>
          </cell>
          <cell r="D302" t="str">
            <v>01</v>
          </cell>
          <cell r="E302" t="str">
            <v>B01</v>
          </cell>
          <cell r="F302">
            <v>22</v>
          </cell>
          <cell r="G302">
            <v>22</v>
          </cell>
          <cell r="H302" t="str">
            <v>◆小中美術展（ala）
◆特別支援学級作品展（ala）</v>
          </cell>
        </row>
        <row r="303">
          <cell r="B303" t="str">
            <v>B0123</v>
          </cell>
          <cell r="C303">
            <v>1</v>
          </cell>
          <cell r="D303" t="str">
            <v>01</v>
          </cell>
          <cell r="E303" t="str">
            <v>B01</v>
          </cell>
          <cell r="F303">
            <v>23</v>
          </cell>
          <cell r="G303">
            <v>23</v>
          </cell>
          <cell r="H303" t="str">
            <v xml:space="preserve">小中美術展運営委員会③搬出教頭,佐光1500ala
特別支援学級作品展搬出（ala）
</v>
          </cell>
        </row>
        <row r="304">
          <cell r="B304" t="str">
            <v>B0124</v>
          </cell>
          <cell r="C304">
            <v>1</v>
          </cell>
          <cell r="D304" t="str">
            <v>01</v>
          </cell>
          <cell r="E304" t="str">
            <v>B01</v>
          </cell>
          <cell r="F304">
            <v>24</v>
          </cell>
          <cell r="G304">
            <v>24</v>
          </cell>
          <cell r="H304" t="str">
            <v>定例ケース会議SC事務職員部会③牧ヶ野930市役所</v>
          </cell>
        </row>
        <row r="305">
          <cell r="B305" t="str">
            <v>B0125</v>
          </cell>
          <cell r="C305">
            <v>1</v>
          </cell>
          <cell r="D305" t="str">
            <v>01</v>
          </cell>
          <cell r="E305" t="str">
            <v>B01</v>
          </cell>
          <cell r="F305">
            <v>25</v>
          </cell>
          <cell r="G305">
            <v>25</v>
          </cell>
          <cell r="H305" t="str">
            <v>朝読書
ロング(議）
4年生校外学習(美濃和紙の里、フェザーミュージアム)養護教諭部会⑦西久保1500総合会館
＜校外研の日＞ハガキ版画コンクール審査員 大澤1000校長会館
県事務職員部会理事会　牧ヶ野930岐阜市教育研究所</v>
          </cell>
        </row>
        <row r="306">
          <cell r="B306" t="str">
            <v>B0126</v>
          </cell>
          <cell r="C306">
            <v>1</v>
          </cell>
          <cell r="D306" t="str">
            <v>01</v>
          </cell>
          <cell r="E306" t="str">
            <v>B01</v>
          </cell>
          <cell r="F306">
            <v>26</v>
          </cell>
          <cell r="G306">
            <v>26</v>
          </cell>
          <cell r="H306" t="str">
            <v>もくもくタイム</v>
          </cell>
        </row>
        <row r="307">
          <cell r="B307" t="str">
            <v>B0127</v>
          </cell>
          <cell r="C307">
            <v>1</v>
          </cell>
          <cell r="D307" t="str">
            <v>01</v>
          </cell>
          <cell r="E307" t="str">
            <v>B01</v>
          </cell>
          <cell r="F307">
            <v>27</v>
          </cell>
          <cell r="G307">
            <v>27</v>
          </cell>
          <cell r="H307" t="str">
            <v>E.T
命を守る訓練
クラブＷＩＳＣ河原1600広見小図工部会本部役員会大澤1630県総合センター</v>
          </cell>
        </row>
        <row r="308">
          <cell r="B308" t="str">
            <v>B0128</v>
          </cell>
          <cell r="C308">
            <v>1</v>
          </cell>
          <cell r="D308" t="str">
            <v>01</v>
          </cell>
          <cell r="E308" t="str">
            <v>B01</v>
          </cell>
          <cell r="F308">
            <v>28</v>
          </cell>
          <cell r="G308">
            <v>28</v>
          </cell>
          <cell r="H308" t="str">
            <v/>
          </cell>
        </row>
        <row r="309">
          <cell r="B309" t="str">
            <v>B0129</v>
          </cell>
          <cell r="C309">
            <v>1</v>
          </cell>
          <cell r="D309" t="str">
            <v>01</v>
          </cell>
          <cell r="E309" t="str">
            <v>B01</v>
          </cell>
          <cell r="F309">
            <v>29</v>
          </cell>
          <cell r="G309">
            <v>29</v>
          </cell>
          <cell r="H309" t="str">
            <v/>
          </cell>
        </row>
        <row r="310">
          <cell r="B310" t="str">
            <v>B0130</v>
          </cell>
          <cell r="C310">
            <v>1</v>
          </cell>
          <cell r="D310" t="str">
            <v>01</v>
          </cell>
          <cell r="E310" t="str">
            <v>B01</v>
          </cell>
          <cell r="F310">
            <v>30</v>
          </cell>
          <cell r="G310">
            <v>30</v>
          </cell>
          <cell r="H310" t="str">
            <v>わんぱく山交流打合せ
教育課程編成②</v>
          </cell>
        </row>
        <row r="311">
          <cell r="B311" t="str">
            <v>B0131</v>
          </cell>
          <cell r="C311">
            <v>1</v>
          </cell>
          <cell r="D311" t="str">
            <v>01</v>
          </cell>
          <cell r="E311" t="str">
            <v>B01</v>
          </cell>
          <cell r="F311">
            <v>31</v>
          </cell>
          <cell r="G311">
            <v>31</v>
          </cell>
          <cell r="H311" t="str">
            <v>南帷っ子朝会
クラブ⑧(クラブ見学）
代議員会　梅村ＷＥＢ1400</v>
          </cell>
        </row>
        <row r="312">
          <cell r="B312" t="str">
            <v>B0201</v>
          </cell>
          <cell r="C312">
            <v>2</v>
          </cell>
          <cell r="D312" t="str">
            <v>02</v>
          </cell>
          <cell r="E312" t="str">
            <v>B02</v>
          </cell>
          <cell r="F312">
            <v>1</v>
          </cell>
          <cell r="G312" t="str">
            <v>01</v>
          </cell>
          <cell r="H312" t="str">
            <v>朝読書
ロング(縦）まなSC　4年SST④⑤◆小中校長会⑩堀田1330総合会館</v>
          </cell>
        </row>
        <row r="313">
          <cell r="B313" t="str">
            <v>B0202</v>
          </cell>
          <cell r="C313">
            <v>2</v>
          </cell>
          <cell r="D313" t="str">
            <v>02</v>
          </cell>
          <cell r="E313" t="str">
            <v>B02</v>
          </cell>
          <cell r="F313">
            <v>2</v>
          </cell>
          <cell r="G313" t="str">
            <v>02</v>
          </cell>
          <cell r="H313" t="str">
            <v>もくもくタイム
避難訓練予備日小中教頭会⑩工藤1400総合会館
学校運営支援室会議⑧1400可児市役所</v>
          </cell>
        </row>
        <row r="314">
          <cell r="B314" t="str">
            <v>B0203</v>
          </cell>
          <cell r="C314">
            <v>2</v>
          </cell>
          <cell r="D314" t="str">
            <v>02</v>
          </cell>
          <cell r="E314" t="str">
            <v>B02</v>
          </cell>
          <cell r="F314">
            <v>3</v>
          </cell>
          <cell r="G314" t="str">
            <v>03</v>
          </cell>
          <cell r="H314" t="str">
            <v>E.T
西可児中入学説明会学校給食センター運営委員会②
保健事前審査校長1400清十字病院教育実習連絡協議会堀田1030総合会館</v>
          </cell>
        </row>
        <row r="315">
          <cell r="B315" t="str">
            <v>B0204</v>
          </cell>
          <cell r="C315">
            <v>2</v>
          </cell>
          <cell r="D315" t="str">
            <v>02</v>
          </cell>
          <cell r="E315" t="str">
            <v>B02</v>
          </cell>
          <cell r="F315">
            <v>4</v>
          </cell>
          <cell r="G315" t="str">
            <v>04</v>
          </cell>
          <cell r="H315" t="str">
            <v/>
          </cell>
        </row>
        <row r="316">
          <cell r="B316" t="str">
            <v>B0205</v>
          </cell>
          <cell r="C316">
            <v>2</v>
          </cell>
          <cell r="D316" t="str">
            <v>02</v>
          </cell>
          <cell r="E316" t="str">
            <v>B02</v>
          </cell>
          <cell r="F316">
            <v>5</v>
          </cell>
          <cell r="G316" t="str">
            <v>05</v>
          </cell>
          <cell r="H316" t="str">
            <v/>
          </cell>
        </row>
        <row r="317">
          <cell r="B317" t="str">
            <v>B0206</v>
          </cell>
          <cell r="C317">
            <v>2</v>
          </cell>
          <cell r="D317" t="str">
            <v>02</v>
          </cell>
          <cell r="E317" t="str">
            <v>B02</v>
          </cell>
          <cell r="F317">
            <v>6</v>
          </cell>
          <cell r="G317" t="str">
            <v>06</v>
          </cell>
          <cell r="H317" t="str">
            <v>学用品販売 指導部会
打合せ</v>
          </cell>
        </row>
        <row r="318">
          <cell r="B318" t="str">
            <v>B0207</v>
          </cell>
          <cell r="C318">
            <v>2</v>
          </cell>
          <cell r="D318" t="str">
            <v>02</v>
          </cell>
          <cell r="E318" t="str">
            <v>B02</v>
          </cell>
          <cell r="F318">
            <v>7</v>
          </cell>
          <cell r="G318" t="str">
            <v>07</v>
          </cell>
          <cell r="H318" t="str">
            <v>クラブ⑨(クラブ見学）SC
5年生SST③2組④1組居住地校交流③市初任研③海江田佐々木1500総合会館</v>
          </cell>
        </row>
        <row r="319">
          <cell r="B319" t="str">
            <v>B0208</v>
          </cell>
          <cell r="C319">
            <v>2</v>
          </cell>
          <cell r="D319" t="str">
            <v>02</v>
          </cell>
          <cell r="E319" t="str">
            <v>B02</v>
          </cell>
          <cell r="F319">
            <v>8</v>
          </cell>
          <cell r="G319" t="str">
            <v>08</v>
          </cell>
          <cell r="H319" t="str">
            <v>朝読書 ALT
ロング(縦）教育支援委員会指導部会③山内1545WEB
ＩＣＴ教育担当者会③藤野1530総合会館</v>
          </cell>
        </row>
        <row r="320">
          <cell r="B320" t="str">
            <v>B0209</v>
          </cell>
          <cell r="C320">
            <v>2</v>
          </cell>
          <cell r="D320" t="str">
            <v>02</v>
          </cell>
          <cell r="E320" t="str">
            <v>B02</v>
          </cell>
          <cell r="F320">
            <v>9</v>
          </cell>
          <cell r="G320" t="str">
            <v>09</v>
          </cell>
          <cell r="H320" t="str">
            <v>もくもくタイムいじめ防止専門委員会1000不登校児童生徒対策委員会②1530総合会館
保健事前審査校長1200長良メンタルC
地区小中学校事務職員研究会 牧ヶ野1400中恵土地区C
県小図部会本部役員会 大澤1400岐阜市教育研究所</v>
          </cell>
        </row>
        <row r="321">
          <cell r="B321" t="str">
            <v>B0210</v>
          </cell>
          <cell r="C321">
            <v>2</v>
          </cell>
          <cell r="D321" t="str">
            <v>02</v>
          </cell>
          <cell r="E321" t="str">
            <v>B02</v>
          </cell>
          <cell r="F321">
            <v>10</v>
          </cell>
          <cell r="G321">
            <v>10</v>
          </cell>
          <cell r="H321" t="str">
            <v>E.T ALT岐阜県小中学校教頭会代議員会 工藤1400zoom</v>
          </cell>
        </row>
        <row r="322">
          <cell r="B322" t="str">
            <v>B0211</v>
          </cell>
          <cell r="C322">
            <v>2</v>
          </cell>
          <cell r="D322" t="str">
            <v>02</v>
          </cell>
          <cell r="E322" t="str">
            <v>B02</v>
          </cell>
          <cell r="F322">
            <v>11</v>
          </cell>
          <cell r="G322">
            <v>11</v>
          </cell>
          <cell r="H322" t="str">
            <v xml:space="preserve">建国記念日建国記念の日
</v>
          </cell>
        </row>
        <row r="323">
          <cell r="B323" t="str">
            <v>B0212</v>
          </cell>
          <cell r="C323">
            <v>2</v>
          </cell>
          <cell r="D323" t="str">
            <v>02</v>
          </cell>
          <cell r="E323" t="str">
            <v>B02</v>
          </cell>
          <cell r="F323">
            <v>12</v>
          </cell>
          <cell r="G323">
            <v>12</v>
          </cell>
          <cell r="H323" t="str">
            <v/>
          </cell>
        </row>
        <row r="324">
          <cell r="B324" t="str">
            <v>B0213</v>
          </cell>
          <cell r="C324">
            <v>2</v>
          </cell>
          <cell r="D324" t="str">
            <v>02</v>
          </cell>
          <cell r="E324" t="str">
            <v>B02</v>
          </cell>
          <cell r="F324">
            <v>13</v>
          </cell>
          <cell r="G324">
            <v>13</v>
          </cell>
          <cell r="H324" t="str">
            <v xml:space="preserve">打合せ
指導部会幼保小連携推進会議②
ＳＳＷ連絡協議会③
</v>
          </cell>
        </row>
        <row r="325">
          <cell r="B325" t="str">
            <v>B0214</v>
          </cell>
          <cell r="C325">
            <v>2</v>
          </cell>
          <cell r="D325" t="str">
            <v>02</v>
          </cell>
          <cell r="E325" t="str">
            <v>B02</v>
          </cell>
          <cell r="F325">
            <v>14</v>
          </cell>
          <cell r="G325">
            <v>14</v>
          </cell>
          <cell r="H325" t="str">
            <v>クラブ⑩支援学級音楽療法ＰＴＡ連合会新旧会長会
県教研監査大澤1620岐阜市教研地区小中校長会評議員会④
地区小中学校教頭会本部役員会②工藤1600東明小
初任研③TV</v>
          </cell>
        </row>
        <row r="326">
          <cell r="B326" t="str">
            <v>B0215</v>
          </cell>
          <cell r="C326">
            <v>2</v>
          </cell>
          <cell r="D326" t="str">
            <v>02</v>
          </cell>
          <cell r="E326" t="str">
            <v>B02</v>
          </cell>
          <cell r="F326">
            <v>15</v>
          </cell>
          <cell r="G326">
            <v>15</v>
          </cell>
          <cell r="H326" t="str">
            <v xml:space="preserve">朝読書 ALT
学校保健安全委員会(中止)発達と教育の相談会⑩
養護教諭部会⑧西久保1500総合会館
国際教室担当者会④工藤1545総合会館
</v>
          </cell>
        </row>
        <row r="327">
          <cell r="B327" t="str">
            <v>B0216</v>
          </cell>
          <cell r="C327">
            <v>2</v>
          </cell>
          <cell r="D327" t="str">
            <v>02</v>
          </cell>
          <cell r="E327" t="str">
            <v>B02</v>
          </cell>
          <cell r="F327">
            <v>16</v>
          </cell>
          <cell r="G327">
            <v>16</v>
          </cell>
          <cell r="H327" t="str">
            <v>もくもくタイム
ロング(議）初任者指導教員研修会②</v>
          </cell>
        </row>
        <row r="328">
          <cell r="B328" t="str">
            <v>B0217</v>
          </cell>
          <cell r="C328">
            <v>2</v>
          </cell>
          <cell r="D328" t="str">
            <v>02</v>
          </cell>
          <cell r="E328" t="str">
            <v>B02</v>
          </cell>
          <cell r="F328">
            <v>17</v>
          </cell>
          <cell r="G328">
            <v>17</v>
          </cell>
          <cell r="H328" t="str">
            <v>E.T特支育成会役員会②特支連携協議会②（資料送付）
献立作成委員会⑩</v>
          </cell>
        </row>
        <row r="329">
          <cell r="B329" t="str">
            <v>B0218</v>
          </cell>
          <cell r="C329">
            <v>2</v>
          </cell>
          <cell r="D329" t="str">
            <v>02</v>
          </cell>
          <cell r="E329" t="str">
            <v>B02</v>
          </cell>
          <cell r="F329">
            <v>18</v>
          </cell>
          <cell r="G329">
            <v>18</v>
          </cell>
          <cell r="H329" t="str">
            <v/>
          </cell>
        </row>
        <row r="330">
          <cell r="B330" t="str">
            <v>B0219</v>
          </cell>
          <cell r="C330">
            <v>2</v>
          </cell>
          <cell r="D330" t="str">
            <v>02</v>
          </cell>
          <cell r="E330" t="str">
            <v>B02</v>
          </cell>
          <cell r="F330">
            <v>19</v>
          </cell>
          <cell r="G330">
            <v>19</v>
          </cell>
          <cell r="H330" t="str">
            <v/>
          </cell>
        </row>
        <row r="331">
          <cell r="B331" t="str">
            <v>B0220</v>
          </cell>
          <cell r="C331">
            <v>2</v>
          </cell>
          <cell r="D331" t="str">
            <v>02</v>
          </cell>
          <cell r="E331" t="str">
            <v>B02</v>
          </cell>
          <cell r="F331">
            <v>20</v>
          </cell>
          <cell r="G331">
            <v>20</v>
          </cell>
          <cell r="H331" t="str">
            <v>シェイクアウト訓練指導部会
打合せ</v>
          </cell>
        </row>
        <row r="332">
          <cell r="B332" t="str">
            <v>B0221</v>
          </cell>
          <cell r="C332">
            <v>2</v>
          </cell>
          <cell r="D332" t="str">
            <v>02</v>
          </cell>
          <cell r="E332" t="str">
            <v>B02</v>
          </cell>
          <cell r="F332">
            <v>21</v>
          </cell>
          <cell r="G332">
            <v>21</v>
          </cell>
          <cell r="H332" t="str">
            <v>定例ケース会議SCPTA連合会新旧母親代表会</v>
          </cell>
        </row>
        <row r="333">
          <cell r="B333" t="str">
            <v>B0222</v>
          </cell>
          <cell r="C333">
            <v>2</v>
          </cell>
          <cell r="D333" t="str">
            <v>02</v>
          </cell>
          <cell r="E333" t="str">
            <v>B02</v>
          </cell>
          <cell r="F333">
            <v>22</v>
          </cell>
          <cell r="G333">
            <v>22</v>
          </cell>
          <cell r="H333" t="str">
            <v>朝読書 ALT
授業参観可児学校保健会 編集委員会③（市郡）（今南小）県事務理事会 牧ヶ野930岐阜市教育研究所</v>
          </cell>
        </row>
        <row r="334">
          <cell r="B334" t="str">
            <v>B0223</v>
          </cell>
          <cell r="C334">
            <v>2</v>
          </cell>
          <cell r="D334" t="str">
            <v>02</v>
          </cell>
          <cell r="E334" t="str">
            <v>B02</v>
          </cell>
          <cell r="F334">
            <v>23</v>
          </cell>
          <cell r="G334">
            <v>23</v>
          </cell>
          <cell r="H334" t="str">
            <v>天皇誕生日天皇誕生日</v>
          </cell>
        </row>
        <row r="335">
          <cell r="B335" t="str">
            <v>B0224</v>
          </cell>
          <cell r="C335">
            <v>2</v>
          </cell>
          <cell r="D335" t="str">
            <v>02</v>
          </cell>
          <cell r="E335" t="str">
            <v>B02</v>
          </cell>
          <cell r="F335">
            <v>24</v>
          </cell>
          <cell r="G335">
            <v>24</v>
          </cell>
          <cell r="H335" t="str">
            <v>E.T
ロング(第4回分団会）
委員会学校運営支援室協議会②（市4F）</v>
          </cell>
        </row>
        <row r="336">
          <cell r="B336" t="str">
            <v>B0225</v>
          </cell>
          <cell r="C336">
            <v>2</v>
          </cell>
          <cell r="D336" t="str">
            <v>02</v>
          </cell>
          <cell r="E336" t="str">
            <v>B02</v>
          </cell>
          <cell r="F336">
            <v>25</v>
          </cell>
          <cell r="G336">
            <v>25</v>
          </cell>
          <cell r="H336" t="str">
            <v/>
          </cell>
        </row>
        <row r="337">
          <cell r="B337" t="str">
            <v>B0226</v>
          </cell>
          <cell r="C337">
            <v>2</v>
          </cell>
          <cell r="D337" t="str">
            <v>02</v>
          </cell>
          <cell r="E337" t="str">
            <v>B02</v>
          </cell>
          <cell r="F337">
            <v>26</v>
          </cell>
          <cell r="G337">
            <v>26</v>
          </cell>
          <cell r="H337" t="str">
            <v/>
          </cell>
        </row>
        <row r="338">
          <cell r="B338" t="str">
            <v>B0227</v>
          </cell>
          <cell r="C338">
            <v>2</v>
          </cell>
          <cell r="D338" t="str">
            <v>02</v>
          </cell>
          <cell r="E338" t="str">
            <v>B02</v>
          </cell>
          <cell r="F338">
            <v>27</v>
          </cell>
          <cell r="G338">
            <v>27</v>
          </cell>
          <cell r="H338" t="str">
            <v xml:space="preserve">SC運営委員会令和５年度向　学校・園教育推進説明会　教頭、佐光1400Web
</v>
          </cell>
        </row>
        <row r="339">
          <cell r="B339" t="str">
            <v>B0228</v>
          </cell>
          <cell r="C339">
            <v>2</v>
          </cell>
          <cell r="D339" t="str">
            <v>02</v>
          </cell>
          <cell r="E339" t="str">
            <v>B02</v>
          </cell>
          <cell r="F339">
            <v>28</v>
          </cell>
          <cell r="G339">
            <v>28</v>
          </cell>
          <cell r="H339" t="str">
            <v>委員会⑫
6年生ありがとうの会こどもの姿成績一覧　低学年　支援</v>
          </cell>
        </row>
        <row r="340">
          <cell r="B340" t="str">
            <v>B0301</v>
          </cell>
          <cell r="C340">
            <v>3</v>
          </cell>
          <cell r="D340" t="str">
            <v>03</v>
          </cell>
          <cell r="E340" t="str">
            <v>B03</v>
          </cell>
          <cell r="F340">
            <v>1</v>
          </cell>
          <cell r="G340" t="str">
            <v>01</v>
          </cell>
          <cell r="H340" t="str">
            <v>朝読書
ロング(議）こどもの姿成績一覧　中学年◆小中校長会⑪（2F・4F1）
事務所初任者説明会</v>
          </cell>
        </row>
        <row r="341">
          <cell r="B341" t="str">
            <v>B0302</v>
          </cell>
          <cell r="C341">
            <v>3</v>
          </cell>
          <cell r="D341" t="str">
            <v>03</v>
          </cell>
          <cell r="E341" t="str">
            <v>B03</v>
          </cell>
          <cell r="F341">
            <v>2</v>
          </cell>
          <cell r="G341" t="str">
            <v>02</v>
          </cell>
          <cell r="H341" t="str">
            <v>もくもくタイム
正副分団長指導(昼）こどもの姿成績一覧　高学年給食物資選定委員会⑪</v>
          </cell>
        </row>
        <row r="342">
          <cell r="B342" t="str">
            <v>B0303</v>
          </cell>
          <cell r="C342">
            <v>3</v>
          </cell>
          <cell r="D342" t="str">
            <v>03</v>
          </cell>
          <cell r="E342" t="str">
            <v>B03</v>
          </cell>
          <cell r="F342">
            <v>3</v>
          </cell>
          <cell r="G342" t="str">
            <v>03</v>
          </cell>
          <cell r="H342" t="str">
            <v>E.T発達障がい支援担当教員養成事業コア・ティーチャー研修報告</v>
          </cell>
        </row>
        <row r="343">
          <cell r="B343" t="str">
            <v>B0304</v>
          </cell>
          <cell r="C343">
            <v>3</v>
          </cell>
          <cell r="D343" t="str">
            <v>03</v>
          </cell>
          <cell r="E343" t="str">
            <v>B03</v>
          </cell>
          <cell r="F343">
            <v>4</v>
          </cell>
          <cell r="G343" t="str">
            <v>04</v>
          </cell>
          <cell r="H343" t="str">
            <v/>
          </cell>
        </row>
        <row r="344">
          <cell r="B344" t="str">
            <v>B0305</v>
          </cell>
          <cell r="C344">
            <v>3</v>
          </cell>
          <cell r="D344" t="str">
            <v>03</v>
          </cell>
          <cell r="E344" t="str">
            <v>B03</v>
          </cell>
          <cell r="F344">
            <v>5</v>
          </cell>
          <cell r="G344" t="str">
            <v>05</v>
          </cell>
          <cell r="H344" t="str">
            <v/>
          </cell>
        </row>
        <row r="345">
          <cell r="B345" t="str">
            <v>B0306</v>
          </cell>
          <cell r="C345">
            <v>3</v>
          </cell>
          <cell r="D345" t="str">
            <v>03</v>
          </cell>
          <cell r="E345" t="str">
            <v>B03</v>
          </cell>
          <cell r="F345">
            <v>6</v>
          </cell>
          <cell r="G345" t="str">
            <v>06</v>
          </cell>
          <cell r="H345" t="str">
            <v xml:space="preserve">分団長指導(昼）
支援学級懇談会～17日まで職員会WEB
</v>
          </cell>
        </row>
        <row r="346">
          <cell r="B346" t="str">
            <v>B0307</v>
          </cell>
          <cell r="C346">
            <v>3</v>
          </cell>
          <cell r="D346" t="str">
            <v>03</v>
          </cell>
          <cell r="E346" t="str">
            <v>B03</v>
          </cell>
          <cell r="F346">
            <v>7</v>
          </cell>
          <cell r="G346" t="str">
            <v>07</v>
          </cell>
          <cell r="H346" t="str">
            <v>南帷っ子朝会SC支援学級音楽療法
指導要録一覧　低学年　支援中学校卒業式</v>
          </cell>
        </row>
        <row r="347">
          <cell r="B347" t="str">
            <v>B0308</v>
          </cell>
          <cell r="C347">
            <v>3</v>
          </cell>
          <cell r="D347" t="str">
            <v>03</v>
          </cell>
          <cell r="E347" t="str">
            <v>B03</v>
          </cell>
          <cell r="F347">
            <v>8</v>
          </cell>
          <cell r="G347" t="str">
            <v>08</v>
          </cell>
          <cell r="H347" t="str">
            <v xml:space="preserve">朝読書 ロング ALT
第5回分団会(昼）指導要録一覧　中学年
</v>
          </cell>
        </row>
        <row r="348">
          <cell r="B348" t="str">
            <v>B0309</v>
          </cell>
          <cell r="C348">
            <v>3</v>
          </cell>
          <cell r="D348" t="str">
            <v>03</v>
          </cell>
          <cell r="E348" t="str">
            <v>B03</v>
          </cell>
          <cell r="F348">
            <v>9</v>
          </cell>
          <cell r="G348" t="str">
            <v>09</v>
          </cell>
          <cell r="H348" t="str">
            <v>もくもくタイム指導要録一覧　高学年学校運営支援室会議⑨1400可児市役所</v>
          </cell>
        </row>
        <row r="349">
          <cell r="B349" t="str">
            <v>B0310</v>
          </cell>
          <cell r="C349">
            <v>3</v>
          </cell>
          <cell r="D349" t="str">
            <v>03</v>
          </cell>
          <cell r="E349" t="str">
            <v>B03</v>
          </cell>
          <cell r="F349">
            <v>10</v>
          </cell>
          <cell r="G349">
            <v>10</v>
          </cell>
          <cell r="H349" t="str">
            <v>E.T ALT小中引継ぎPM
初任者内示教育実践論文表彰式
ＰＴＡ連合会評議員会⑨</v>
          </cell>
        </row>
        <row r="350">
          <cell r="B350" t="str">
            <v>B0311</v>
          </cell>
          <cell r="C350">
            <v>3</v>
          </cell>
          <cell r="D350" t="str">
            <v>03</v>
          </cell>
          <cell r="E350" t="str">
            <v>B03</v>
          </cell>
          <cell r="F350">
            <v>11</v>
          </cell>
          <cell r="G350">
            <v>11</v>
          </cell>
          <cell r="H350" t="str">
            <v/>
          </cell>
        </row>
        <row r="351">
          <cell r="B351" t="str">
            <v>B0312</v>
          </cell>
          <cell r="C351">
            <v>3</v>
          </cell>
          <cell r="D351" t="str">
            <v>03</v>
          </cell>
          <cell r="E351" t="str">
            <v>B03</v>
          </cell>
          <cell r="F351">
            <v>12</v>
          </cell>
          <cell r="G351">
            <v>12</v>
          </cell>
          <cell r="H351" t="str">
            <v/>
          </cell>
        </row>
        <row r="352">
          <cell r="B352" t="str">
            <v>B0313</v>
          </cell>
          <cell r="C352">
            <v>3</v>
          </cell>
          <cell r="D352" t="str">
            <v>03</v>
          </cell>
          <cell r="E352" t="str">
            <v>B03</v>
          </cell>
          <cell r="F352">
            <v>13</v>
          </cell>
          <cell r="G352">
            <v>13</v>
          </cell>
          <cell r="H352" t="str">
            <v>図書館本返却</v>
          </cell>
        </row>
        <row r="353">
          <cell r="B353" t="str">
            <v>B0314</v>
          </cell>
          <cell r="C353">
            <v>3</v>
          </cell>
          <cell r="D353" t="str">
            <v>03</v>
          </cell>
          <cell r="E353" t="str">
            <v>B03</v>
          </cell>
          <cell r="F353">
            <v>14</v>
          </cell>
          <cell r="G353">
            <v>14</v>
          </cell>
          <cell r="H353" t="str">
            <v>定例ケース会議SC
特別支援お祝い会②③
図書館本返却完了小中教頭会⑪工藤1400総合会館
養教推進委員会 西久保1400総合会館◇地区小中校長会役員会②</v>
          </cell>
        </row>
        <row r="354">
          <cell r="B354" t="str">
            <v>B0315</v>
          </cell>
          <cell r="C354">
            <v>3</v>
          </cell>
          <cell r="D354" t="str">
            <v>03</v>
          </cell>
          <cell r="E354" t="str">
            <v>B03</v>
          </cell>
          <cell r="F354">
            <v>15</v>
          </cell>
          <cell r="G354">
            <v>15</v>
          </cell>
          <cell r="H354" t="str">
            <v>朝読書
ロング(縦）発達と教育の相談会⑪
＜校外研の日＞
読書実績報告書〆切 竹田</v>
          </cell>
        </row>
        <row r="355">
          <cell r="B355" t="str">
            <v>B0316</v>
          </cell>
          <cell r="C355">
            <v>3</v>
          </cell>
          <cell r="D355" t="str">
            <v>03</v>
          </cell>
          <cell r="E355" t="str">
            <v>B03</v>
          </cell>
          <cell r="F355">
            <v>16</v>
          </cell>
          <cell r="G355">
            <v>16</v>
          </cell>
          <cell r="H355" t="str">
            <v>もくもくタイム</v>
          </cell>
        </row>
        <row r="356">
          <cell r="B356" t="str">
            <v>B0317</v>
          </cell>
          <cell r="C356">
            <v>3</v>
          </cell>
          <cell r="D356" t="str">
            <v>03</v>
          </cell>
          <cell r="E356" t="str">
            <v>B03</v>
          </cell>
          <cell r="F356">
            <v>17</v>
          </cell>
          <cell r="G356">
            <v>17</v>
          </cell>
          <cell r="H356" t="str">
            <v>E.T ALT
大掃除学級編成入力完了
廃棄備品収集AM
校内内示献立作成委員会⑪足立1530WEB 学校司書研修進藤1400可児市図書館可茂地区教育実践研究論文表彰式</v>
          </cell>
        </row>
        <row r="357">
          <cell r="B357" t="str">
            <v>B0318</v>
          </cell>
          <cell r="C357">
            <v>3</v>
          </cell>
          <cell r="D357" t="str">
            <v>03</v>
          </cell>
          <cell r="E357" t="str">
            <v>B03</v>
          </cell>
          <cell r="F357">
            <v>18</v>
          </cell>
          <cell r="G357">
            <v>18</v>
          </cell>
          <cell r="H357" t="str">
            <v/>
          </cell>
        </row>
        <row r="358">
          <cell r="B358" t="str">
            <v>B0319</v>
          </cell>
          <cell r="C358">
            <v>3</v>
          </cell>
          <cell r="D358" t="str">
            <v>03</v>
          </cell>
          <cell r="E358" t="str">
            <v>B03</v>
          </cell>
          <cell r="F358">
            <v>19</v>
          </cell>
          <cell r="G358">
            <v>19</v>
          </cell>
          <cell r="H358" t="str">
            <v/>
          </cell>
        </row>
        <row r="359">
          <cell r="B359" t="str">
            <v>B0320</v>
          </cell>
          <cell r="C359">
            <v>3</v>
          </cell>
          <cell r="D359" t="str">
            <v>03</v>
          </cell>
          <cell r="E359" t="str">
            <v>B03</v>
          </cell>
          <cell r="F359">
            <v>20</v>
          </cell>
          <cell r="G359">
            <v>20</v>
          </cell>
          <cell r="H359" t="str">
            <v>令和４年度岐阜県教育慰霊祭</v>
          </cell>
        </row>
        <row r="360">
          <cell r="B360" t="str">
            <v>B0321</v>
          </cell>
          <cell r="C360">
            <v>3</v>
          </cell>
          <cell r="D360" t="str">
            <v>03</v>
          </cell>
          <cell r="E360" t="str">
            <v>B03</v>
          </cell>
          <cell r="F360">
            <v>21</v>
          </cell>
          <cell r="G360">
            <v>21</v>
          </cell>
          <cell r="H360" t="str">
            <v>春分の日春分の日</v>
          </cell>
        </row>
        <row r="361">
          <cell r="B361" t="str">
            <v>B0322</v>
          </cell>
          <cell r="C361">
            <v>3</v>
          </cell>
          <cell r="D361" t="str">
            <v>03</v>
          </cell>
          <cell r="E361" t="str">
            <v>B03</v>
          </cell>
          <cell r="F361">
            <v>22</v>
          </cell>
          <cell r="G361">
            <v>22</v>
          </cell>
          <cell r="H361" t="str">
            <v>卒業式リハーサル・準備
ALT</v>
          </cell>
        </row>
        <row r="362">
          <cell r="B362" t="str">
            <v>B0323</v>
          </cell>
          <cell r="C362">
            <v>3</v>
          </cell>
          <cell r="D362" t="str">
            <v>03</v>
          </cell>
          <cell r="E362" t="str">
            <v>B03</v>
          </cell>
          <cell r="F362">
            <v>23</v>
          </cell>
          <cell r="G362">
            <v>23</v>
          </cell>
          <cell r="H362" t="str">
            <v>卒業式学級名簿入力完了卒業式（小）</v>
          </cell>
        </row>
        <row r="363">
          <cell r="B363" t="str">
            <v>B0324</v>
          </cell>
          <cell r="C363">
            <v>3</v>
          </cell>
          <cell r="D363" t="str">
            <v>03</v>
          </cell>
          <cell r="E363" t="str">
            <v>B03</v>
          </cell>
          <cell r="F363">
            <v>24</v>
          </cell>
          <cell r="G363">
            <v>24</v>
          </cell>
          <cell r="H363" t="str">
            <v>修了式・離任式ICT研修会(ロイロノート)1330修了式</v>
          </cell>
        </row>
        <row r="364">
          <cell r="B364" t="str">
            <v>B0325</v>
          </cell>
          <cell r="C364">
            <v>3</v>
          </cell>
          <cell r="D364" t="str">
            <v>03</v>
          </cell>
          <cell r="E364" t="str">
            <v>B03</v>
          </cell>
          <cell r="F364">
            <v>25</v>
          </cell>
          <cell r="G364">
            <v>25</v>
          </cell>
          <cell r="H364" t="str">
            <v/>
          </cell>
        </row>
        <row r="365">
          <cell r="B365" t="str">
            <v>B0326</v>
          </cell>
          <cell r="C365">
            <v>3</v>
          </cell>
          <cell r="D365" t="str">
            <v>03</v>
          </cell>
          <cell r="E365" t="str">
            <v>B03</v>
          </cell>
          <cell r="F365">
            <v>26</v>
          </cell>
          <cell r="G365">
            <v>26</v>
          </cell>
          <cell r="H365" t="str">
            <v/>
          </cell>
        </row>
        <row r="366">
          <cell r="B366" t="str">
            <v>B0327</v>
          </cell>
          <cell r="C366">
            <v>3</v>
          </cell>
          <cell r="D366" t="str">
            <v>03</v>
          </cell>
          <cell r="E366" t="str">
            <v>B03</v>
          </cell>
          <cell r="F366">
            <v>27</v>
          </cell>
          <cell r="G366">
            <v>27</v>
          </cell>
          <cell r="H366" t="str">
            <v>学年末休業日R5運営委員会1300
ピアノ調律1000年度末休業日</v>
          </cell>
        </row>
        <row r="367">
          <cell r="B367" t="str">
            <v>B0328</v>
          </cell>
          <cell r="C367">
            <v>3</v>
          </cell>
          <cell r="D367" t="str">
            <v>03</v>
          </cell>
          <cell r="E367" t="str">
            <v>B03</v>
          </cell>
          <cell r="F367">
            <v>28</v>
          </cell>
          <cell r="G367">
            <v>28</v>
          </cell>
          <cell r="H367" t="str">
            <v>事務局転入者研修会</v>
          </cell>
        </row>
        <row r="368">
          <cell r="B368" t="str">
            <v>B0329</v>
          </cell>
          <cell r="C368">
            <v>3</v>
          </cell>
          <cell r="D368" t="str">
            <v>03</v>
          </cell>
          <cell r="E368" t="str">
            <v>B03</v>
          </cell>
          <cell r="F368">
            <v>29</v>
          </cell>
          <cell r="G368">
            <v>29</v>
          </cell>
          <cell r="H368" t="str">
            <v/>
          </cell>
        </row>
        <row r="369">
          <cell r="B369" t="str">
            <v>B0330</v>
          </cell>
          <cell r="C369">
            <v>3</v>
          </cell>
          <cell r="D369" t="str">
            <v>03</v>
          </cell>
          <cell r="E369" t="str">
            <v>B03</v>
          </cell>
          <cell r="F369">
            <v>30</v>
          </cell>
          <cell r="G369">
            <v>30</v>
          </cell>
          <cell r="H369" t="str">
            <v>職員室清掃、机移動　PM退職辞令交付式</v>
          </cell>
        </row>
        <row r="370">
          <cell r="F370">
            <v>31</v>
          </cell>
          <cell r="G370">
            <v>31</v>
          </cell>
          <cell r="H370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57"/>
  <sheetViews>
    <sheetView view="pageBreakPreview" topLeftCell="E1" zoomScale="75" zoomScaleNormal="75" zoomScaleSheetLayoutView="75" workbookViewId="0">
      <pane ySplit="3" topLeftCell="A4" activePane="bottomLeft" state="frozen"/>
      <selection pane="bottomLeft" activeCell="AU9" sqref="AU9"/>
    </sheetView>
  </sheetViews>
  <sheetFormatPr defaultRowHeight="13.5"/>
  <cols>
    <col min="1" max="1" width="2.5" style="81" hidden="1" customWidth="1"/>
    <col min="2" max="2" width="3.875" style="81" hidden="1" customWidth="1"/>
    <col min="3" max="3" width="3" style="131" customWidth="1"/>
    <col min="4" max="4" width="2.875" style="131" customWidth="1"/>
    <col min="5" max="5" width="2.875" style="132" customWidth="1"/>
    <col min="6" max="6" width="9.75" style="83" hidden="1" customWidth="1"/>
    <col min="7" max="7" width="19.125" style="197" customWidth="1"/>
    <col min="8" max="8" width="2.875" style="152" customWidth="1"/>
    <col min="9" max="9" width="3" style="131" customWidth="1"/>
    <col min="10" max="10" width="3" style="132" customWidth="1"/>
    <col min="11" max="11" width="7.875" style="83" hidden="1" customWidth="1"/>
    <col min="12" max="12" width="19.125" style="84" customWidth="1"/>
    <col min="13" max="13" width="3.125" style="130" customWidth="1"/>
    <col min="14" max="14" width="3" style="131" customWidth="1"/>
    <col min="15" max="15" width="3" style="132" customWidth="1"/>
    <col min="16" max="16" width="3" style="83" hidden="1" customWidth="1"/>
    <col min="17" max="17" width="19.125" style="84" customWidth="1"/>
    <col min="18" max="18" width="3" style="130" customWidth="1"/>
    <col min="19" max="19" width="3" style="131" customWidth="1"/>
    <col min="20" max="20" width="3" style="132" customWidth="1"/>
    <col min="21" max="21" width="3" style="83" hidden="1" customWidth="1"/>
    <col min="22" max="22" width="19.125" style="84" customWidth="1"/>
    <col min="23" max="23" width="3" style="130" customWidth="1"/>
    <col min="24" max="24" width="3" style="131" customWidth="1"/>
    <col min="25" max="25" width="3" style="132" customWidth="1"/>
    <col min="26" max="26" width="3" style="83" hidden="1" customWidth="1"/>
    <col min="27" max="27" width="19.125" style="84" customWidth="1"/>
    <col min="28" max="28" width="3" style="130" customWidth="1"/>
    <col min="29" max="29" width="3" style="131" customWidth="1"/>
    <col min="30" max="30" width="3" style="132" customWidth="1"/>
    <col min="31" max="31" width="3" style="83" hidden="1" customWidth="1"/>
    <col min="32" max="32" width="19.125" style="84" customWidth="1"/>
    <col min="33" max="33" width="3" style="130" customWidth="1"/>
    <col min="34" max="34" width="3" style="131" customWidth="1"/>
    <col min="35" max="35" width="3" style="132" customWidth="1"/>
    <col min="36" max="36" width="3" style="83" hidden="1" customWidth="1"/>
    <col min="37" max="37" width="19.125" style="84" customWidth="1"/>
    <col min="38" max="38" width="3" style="130" customWidth="1"/>
    <col min="39" max="39" width="3" style="131" customWidth="1"/>
    <col min="40" max="40" width="3" style="132" customWidth="1"/>
    <col min="41" max="41" width="3" style="83" hidden="1" customWidth="1"/>
    <col min="42" max="42" width="19.125" style="84" customWidth="1"/>
    <col min="43" max="43" width="3" style="130" customWidth="1"/>
    <col min="44" max="44" width="3" style="131" customWidth="1"/>
    <col min="45" max="45" width="3" style="132" customWidth="1"/>
    <col min="46" max="46" width="3" style="83" hidden="1" customWidth="1"/>
    <col min="47" max="47" width="19" style="84" customWidth="1"/>
    <col min="48" max="48" width="2.5" style="130" customWidth="1"/>
    <col min="49" max="49" width="3.125" style="131" customWidth="1"/>
    <col min="50" max="50" width="3.125" style="132" customWidth="1"/>
    <col min="51" max="51" width="3" style="83" hidden="1" customWidth="1"/>
    <col min="52" max="52" width="19.125" style="84" customWidth="1"/>
    <col min="53" max="53" width="3.125" style="130" customWidth="1"/>
    <col min="54" max="54" width="3" style="131" customWidth="1"/>
    <col min="55" max="55" width="3" style="132" customWidth="1"/>
    <col min="56" max="56" width="3" style="83" hidden="1" customWidth="1"/>
    <col min="57" max="57" width="19.125" style="84" customWidth="1"/>
    <col min="58" max="58" width="3.125" style="130" customWidth="1"/>
    <col min="59" max="59" width="3" style="131" customWidth="1"/>
    <col min="60" max="60" width="3" style="132" customWidth="1"/>
    <col min="61" max="61" width="3" style="83" hidden="1" customWidth="1"/>
    <col min="62" max="62" width="19.125" style="84" customWidth="1"/>
    <col min="63" max="64" width="9" style="81"/>
    <col min="65" max="65" width="9.5" style="81" bestFit="1" customWidth="1"/>
    <col min="66" max="16384" width="9" style="81"/>
  </cols>
  <sheetData>
    <row r="1" spans="1:65" s="137" customFormat="1" ht="21">
      <c r="A1" s="137" t="s">
        <v>47</v>
      </c>
      <c r="B1" s="137" t="s">
        <v>48</v>
      </c>
      <c r="C1" s="202" t="s">
        <v>0</v>
      </c>
      <c r="D1" s="202"/>
      <c r="E1" s="202"/>
      <c r="F1" s="202"/>
      <c r="G1" s="202"/>
      <c r="H1" s="202"/>
      <c r="I1" s="202"/>
      <c r="J1" s="202"/>
      <c r="K1" s="202"/>
      <c r="L1" s="202"/>
      <c r="M1" s="148"/>
      <c r="N1" s="131"/>
      <c r="O1" s="132"/>
      <c r="P1" s="132"/>
      <c r="Q1" s="164">
        <f ca="1">TODAY()</f>
        <v>45390</v>
      </c>
      <c r="R1" s="130" t="s">
        <v>155</v>
      </c>
      <c r="S1" s="131"/>
      <c r="T1" s="132"/>
      <c r="U1" s="132"/>
      <c r="V1" s="130"/>
      <c r="W1" s="130"/>
      <c r="X1" s="131"/>
      <c r="Y1" s="132"/>
      <c r="Z1" s="132"/>
      <c r="AA1" s="130"/>
      <c r="AB1" s="130"/>
      <c r="AC1" s="131"/>
      <c r="AD1" s="132"/>
      <c r="AE1" s="132"/>
      <c r="AF1" s="130"/>
      <c r="AG1" s="130"/>
      <c r="AH1" s="131"/>
      <c r="AI1" s="132"/>
      <c r="AJ1" s="132"/>
      <c r="AK1" s="130"/>
      <c r="AL1" s="130"/>
      <c r="AM1" s="131"/>
      <c r="AN1" s="132"/>
      <c r="AO1" s="132"/>
      <c r="AP1" s="130"/>
      <c r="AQ1" s="130"/>
      <c r="AR1" s="131"/>
      <c r="AS1" s="132"/>
      <c r="AT1" s="132"/>
      <c r="AU1" s="130"/>
      <c r="AV1" s="130"/>
      <c r="AW1" s="131"/>
      <c r="AX1" s="132"/>
      <c r="AY1" s="132"/>
      <c r="AZ1" s="203" t="str">
        <f>hp!B3</f>
        <v>令和6年度</v>
      </c>
      <c r="BA1" s="203"/>
      <c r="BB1" s="203"/>
      <c r="BC1" s="203"/>
      <c r="BD1" s="191"/>
      <c r="BE1" s="203" t="s">
        <v>45</v>
      </c>
      <c r="BF1" s="203"/>
      <c r="BG1" s="203"/>
      <c r="BH1" s="203"/>
      <c r="BI1" s="203"/>
      <c r="BJ1" s="203"/>
      <c r="BM1" s="161">
        <v>40634</v>
      </c>
    </row>
    <row r="2" spans="1:65" s="137" customFormat="1" ht="14.25">
      <c r="C2" s="205"/>
      <c r="D2" s="206"/>
      <c r="E2" s="206"/>
      <c r="F2" s="206"/>
      <c r="G2" s="206"/>
      <c r="H2" s="149" t="s">
        <v>19</v>
      </c>
      <c r="I2" s="150"/>
      <c r="J2" s="132"/>
      <c r="K2" s="132"/>
      <c r="L2" s="162"/>
      <c r="M2" s="130"/>
      <c r="N2" s="131"/>
      <c r="O2" s="132"/>
      <c r="P2" s="132"/>
      <c r="Q2" s="130"/>
      <c r="R2" s="130"/>
      <c r="S2" s="131"/>
      <c r="T2" s="132"/>
      <c r="U2" s="132"/>
      <c r="V2" s="130"/>
      <c r="W2" s="130"/>
      <c r="X2" s="131"/>
      <c r="Y2" s="132"/>
      <c r="Z2" s="132"/>
      <c r="AA2" s="130"/>
      <c r="AB2" s="130"/>
      <c r="AC2" s="131"/>
      <c r="AD2" s="132"/>
      <c r="AE2" s="132"/>
      <c r="AF2" s="130"/>
      <c r="AG2" s="130"/>
      <c r="AH2" s="131"/>
      <c r="AI2" s="132"/>
      <c r="AJ2" s="132"/>
      <c r="AK2" s="130"/>
      <c r="AL2" s="130"/>
      <c r="AM2" s="131"/>
      <c r="AN2" s="132"/>
      <c r="AO2" s="132"/>
      <c r="AP2" s="130"/>
      <c r="AQ2" s="130"/>
      <c r="AR2" s="131"/>
      <c r="AS2" s="132"/>
      <c r="AT2" s="132"/>
      <c r="AU2" s="130"/>
      <c r="AV2" s="130"/>
      <c r="AW2" s="131"/>
      <c r="AX2" s="132"/>
      <c r="AY2" s="132"/>
      <c r="AZ2" s="204"/>
      <c r="BA2" s="204"/>
      <c r="BB2" s="204"/>
      <c r="BC2" s="204"/>
      <c r="BD2" s="192"/>
      <c r="BE2" s="204"/>
      <c r="BF2" s="204"/>
      <c r="BG2" s="204"/>
      <c r="BH2" s="204"/>
      <c r="BI2" s="204"/>
      <c r="BJ2" s="204"/>
    </row>
    <row r="3" spans="1:65" s="137" customFormat="1">
      <c r="C3" s="121" t="s">
        <v>59</v>
      </c>
      <c r="D3" s="138"/>
      <c r="E3" s="122" t="s">
        <v>46</v>
      </c>
      <c r="F3" s="122"/>
      <c r="G3" s="120" t="s">
        <v>14</v>
      </c>
      <c r="H3" s="120"/>
      <c r="I3" s="121" t="s">
        <v>60</v>
      </c>
      <c r="J3" s="122" t="s">
        <v>46</v>
      </c>
      <c r="K3" s="139"/>
      <c r="L3" s="120" t="s">
        <v>14</v>
      </c>
      <c r="M3" s="120"/>
      <c r="N3" s="121" t="s">
        <v>61</v>
      </c>
      <c r="O3" s="122" t="s">
        <v>46</v>
      </c>
      <c r="P3" s="140"/>
      <c r="Q3" s="120" t="s">
        <v>14</v>
      </c>
      <c r="R3" s="120"/>
      <c r="S3" s="121" t="s">
        <v>62</v>
      </c>
      <c r="T3" s="122" t="s">
        <v>46</v>
      </c>
      <c r="U3" s="140"/>
      <c r="V3" s="120" t="s">
        <v>14</v>
      </c>
      <c r="W3" s="120"/>
      <c r="X3" s="121" t="s">
        <v>63</v>
      </c>
      <c r="Y3" s="122" t="s">
        <v>46</v>
      </c>
      <c r="Z3" s="140"/>
      <c r="AA3" s="120" t="s">
        <v>14</v>
      </c>
      <c r="AB3" s="120"/>
      <c r="AC3" s="121" t="s">
        <v>64</v>
      </c>
      <c r="AD3" s="122" t="s">
        <v>46</v>
      </c>
      <c r="AE3" s="140"/>
      <c r="AF3" s="120" t="s">
        <v>14</v>
      </c>
      <c r="AG3" s="120"/>
      <c r="AH3" s="121" t="s">
        <v>65</v>
      </c>
      <c r="AI3" s="122" t="s">
        <v>46</v>
      </c>
      <c r="AJ3" s="141"/>
      <c r="AK3" s="120" t="s">
        <v>14</v>
      </c>
      <c r="AL3" s="120"/>
      <c r="AM3" s="121" t="s">
        <v>66</v>
      </c>
      <c r="AN3" s="122" t="s">
        <v>46</v>
      </c>
      <c r="AO3" s="141"/>
      <c r="AP3" s="120" t="s">
        <v>14</v>
      </c>
      <c r="AQ3" s="120"/>
      <c r="AR3" s="121" t="s">
        <v>67</v>
      </c>
      <c r="AS3" s="122" t="s">
        <v>46</v>
      </c>
      <c r="AT3" s="141"/>
      <c r="AU3" s="120" t="s">
        <v>14</v>
      </c>
      <c r="AV3" s="120"/>
      <c r="AW3" s="121" t="s">
        <v>49</v>
      </c>
      <c r="AX3" s="122" t="s">
        <v>46</v>
      </c>
      <c r="AY3" s="140"/>
      <c r="AZ3" s="120" t="s">
        <v>14</v>
      </c>
      <c r="BA3" s="120"/>
      <c r="BB3" s="121" t="s">
        <v>68</v>
      </c>
      <c r="BC3" s="122" t="s">
        <v>46</v>
      </c>
      <c r="BD3" s="140"/>
      <c r="BE3" s="120" t="s">
        <v>14</v>
      </c>
      <c r="BF3" s="120"/>
      <c r="BG3" s="121" t="s">
        <v>69</v>
      </c>
      <c r="BH3" s="122" t="s">
        <v>46</v>
      </c>
      <c r="BI3" s="142"/>
      <c r="BJ3" s="143" t="s">
        <v>14</v>
      </c>
    </row>
    <row r="4" spans="1:65" ht="44.25" customHeight="1">
      <c r="C4" s="182" t="s">
        <v>49</v>
      </c>
      <c r="D4" s="165"/>
      <c r="E4" s="167">
        <f>hp!D3</f>
        <v>45383</v>
      </c>
      <c r="F4" s="168" t="str">
        <f>CONCATENATE($A$1,C$3,C4)</f>
        <v>A0401</v>
      </c>
      <c r="G4" s="180" t="str">
        <f>VLOOKUP(F4,[1]月行事予定!$B$6:$H$370,7)</f>
        <v/>
      </c>
      <c r="H4" s="75" t="str">
        <f>IF(WEEKDAY(J4)=7,"",IF(WEEKDAY(J4)=1,"","○"))</f>
        <v>○</v>
      </c>
      <c r="I4" s="123" t="s">
        <v>49</v>
      </c>
      <c r="J4" s="72">
        <f>E33+1</f>
        <v>45413</v>
      </c>
      <c r="K4" s="85" t="str">
        <f>CONCATENATE($A$1,I$3,I4)</f>
        <v>A0501</v>
      </c>
      <c r="L4" s="87" t="s">
        <v>98</v>
      </c>
      <c r="M4" s="165" t="str">
        <f t="shared" ref="M4:M34" si="0">IF(WEEKDAY(O4)=7,"",IF(WEEKDAY(O4)=1,"","○"))</f>
        <v/>
      </c>
      <c r="N4" s="177" t="s">
        <v>49</v>
      </c>
      <c r="O4" s="167">
        <f>J34+1</f>
        <v>45444</v>
      </c>
      <c r="P4" s="168" t="str">
        <f>CONCATENATE($A$1,N$3,N4)</f>
        <v>A0601</v>
      </c>
      <c r="Q4" s="171"/>
      <c r="R4" s="71" t="str">
        <f>IF(WEEKDAY(T4)=7,"",IF(WEEKDAY(T4)=1,"","○"))</f>
        <v>○</v>
      </c>
      <c r="S4" s="123" t="s">
        <v>49</v>
      </c>
      <c r="T4" s="72">
        <f>O33+1</f>
        <v>45474</v>
      </c>
      <c r="U4" s="85" t="str">
        <f>CONCATENATE($A$1,S$3,S4)</f>
        <v>A0701</v>
      </c>
      <c r="V4" s="80"/>
      <c r="W4" s="165"/>
      <c r="X4" s="177" t="s">
        <v>49</v>
      </c>
      <c r="Y4" s="167">
        <f>T34+1</f>
        <v>45505</v>
      </c>
      <c r="Z4" s="168" t="str">
        <f>CONCATENATE($A$1,X$3,X4)</f>
        <v>A0801</v>
      </c>
      <c r="AA4" s="171"/>
      <c r="AB4" s="165" t="str">
        <f>IF(WEEKDAY(AD4)=7,"",IF(WEEKDAY(AD4)=1,"","○"))</f>
        <v/>
      </c>
      <c r="AC4" s="177" t="s">
        <v>49</v>
      </c>
      <c r="AD4" s="167">
        <f>Y34+1</f>
        <v>45536</v>
      </c>
      <c r="AE4" s="168" t="str">
        <f>CONCATENATE($A$1,AC$3,AC4)</f>
        <v>A0901</v>
      </c>
      <c r="AF4" s="171"/>
      <c r="AG4" s="71" t="str">
        <f>IF(WEEKDAY(AI4)=7,"",IF(WEEKDAY(AI4)=1,"","○"))</f>
        <v>○</v>
      </c>
      <c r="AH4" s="123" t="s">
        <v>49</v>
      </c>
      <c r="AI4" s="72">
        <f>AD33+1</f>
        <v>45566</v>
      </c>
      <c r="AJ4" s="85" t="str">
        <f>CONCATENATE($A$1,AH$3,AH4)</f>
        <v>A1001</v>
      </c>
      <c r="AK4" s="79" t="s">
        <v>187</v>
      </c>
      <c r="AL4" s="71" t="str">
        <f>IF(WEEKDAY(AN4)=7,"",IF(WEEKDAY(AN4)=1,"","○"))</f>
        <v>○</v>
      </c>
      <c r="AM4" s="123" t="s">
        <v>49</v>
      </c>
      <c r="AN4" s="72">
        <f>AI34+1</f>
        <v>45597</v>
      </c>
      <c r="AO4" s="85" t="str">
        <f>CONCATENATE($A$1,AM$3,AM4)</f>
        <v>A1101</v>
      </c>
      <c r="AP4" s="87"/>
      <c r="AQ4" s="165" t="str">
        <f>IF(WEEKDAY(AS4)=7,"",IF(WEEKDAY(AS4)=1,"","○"))</f>
        <v/>
      </c>
      <c r="AR4" s="177" t="s">
        <v>49</v>
      </c>
      <c r="AS4" s="167">
        <f>AN33+1</f>
        <v>45627</v>
      </c>
      <c r="AT4" s="168" t="str">
        <f>CONCATENATE($A$1,AR$3,AR4)</f>
        <v>A1201</v>
      </c>
      <c r="AU4" s="171"/>
      <c r="AV4" s="165"/>
      <c r="AW4" s="177" t="s">
        <v>49</v>
      </c>
      <c r="AX4" s="167">
        <f>AS34+1</f>
        <v>45658</v>
      </c>
      <c r="AY4" s="168" t="str">
        <f>CONCATENATE($B$1,AW$3,AW4)</f>
        <v>B0101</v>
      </c>
      <c r="AZ4" s="172" t="s">
        <v>108</v>
      </c>
      <c r="BA4" s="165" t="str">
        <f t="shared" ref="BA4:BA34" si="1">IF(WEEKDAY(BC4)=7,"",IF(WEEKDAY(BC4)=1,"","○"))</f>
        <v/>
      </c>
      <c r="BB4" s="177" t="s">
        <v>49</v>
      </c>
      <c r="BC4" s="167">
        <f>AX34+1</f>
        <v>45689</v>
      </c>
      <c r="BD4" s="168" t="str">
        <f>CONCATENATE($B$1,BB$3,BB4)</f>
        <v>B0201</v>
      </c>
      <c r="BE4" s="171"/>
      <c r="BF4" s="165" t="str">
        <f>IF(WEEKDAY(BH4)=7,"",IF(WEEKDAY(BH4)=1,"","○"))</f>
        <v/>
      </c>
      <c r="BG4" s="177" t="s">
        <v>49</v>
      </c>
      <c r="BH4" s="167">
        <f>IF(hp!D5="○",BC32+1,BC31+1)</f>
        <v>45717</v>
      </c>
      <c r="BI4" s="168" t="str">
        <f>CONCATENATE($B$1,BG$3,BG4)</f>
        <v>B0301</v>
      </c>
      <c r="BJ4" s="170"/>
      <c r="BL4" s="88"/>
      <c r="BM4" s="88">
        <f>BM1</f>
        <v>40634</v>
      </c>
    </row>
    <row r="5" spans="1:65" ht="44.25" customHeight="1">
      <c r="C5" s="182" t="s">
        <v>50</v>
      </c>
      <c r="D5" s="165"/>
      <c r="E5" s="167">
        <f>E4+1</f>
        <v>45384</v>
      </c>
      <c r="F5" s="168" t="str">
        <f t="shared" ref="F5:F34" si="2">CONCATENATE($A$1,C$3,C5)</f>
        <v>A0402</v>
      </c>
      <c r="G5" s="180" t="str">
        <f>VLOOKUP(F5,[1]月行事予定!$B$6:$H$370,7)</f>
        <v/>
      </c>
      <c r="H5" s="75" t="str">
        <f>IF(WEEKDAY(J5)=7,"",IF(WEEKDAY(J5)=1,"","○"))</f>
        <v>○</v>
      </c>
      <c r="I5" s="124" t="s">
        <v>50</v>
      </c>
      <c r="J5" s="78">
        <f>J4+1</f>
        <v>45414</v>
      </c>
      <c r="K5" s="89" t="str">
        <f t="shared" ref="K5:K34" si="3">CONCATENATE($A$1,I$3,I5)</f>
        <v>A0502</v>
      </c>
      <c r="L5" s="79" t="s">
        <v>253</v>
      </c>
      <c r="M5" s="166" t="str">
        <f t="shared" si="0"/>
        <v/>
      </c>
      <c r="N5" s="174" t="s">
        <v>50</v>
      </c>
      <c r="O5" s="175">
        <f>O4+1</f>
        <v>45445</v>
      </c>
      <c r="P5" s="176" t="str">
        <f t="shared" ref="P5:P34" si="4">CONCATENATE($A$1,N$3,N5)</f>
        <v>A0602</v>
      </c>
      <c r="Q5" s="171"/>
      <c r="R5" s="77" t="str">
        <f t="shared" ref="R5:R23" si="5">IF(WEEKDAY(T5)=7,"",IF(WEEKDAY(T5)=1,"","○"))</f>
        <v>○</v>
      </c>
      <c r="S5" s="124" t="s">
        <v>50</v>
      </c>
      <c r="T5" s="78">
        <f>T4+1</f>
        <v>45475</v>
      </c>
      <c r="U5" s="89" t="str">
        <f t="shared" ref="U5:U34" si="6">CONCATENATE($A$1,S$3,S5)</f>
        <v>A0702</v>
      </c>
      <c r="V5" s="79" t="s">
        <v>159</v>
      </c>
      <c r="W5" s="166"/>
      <c r="X5" s="174" t="s">
        <v>50</v>
      </c>
      <c r="Y5" s="175">
        <f>Y4+1</f>
        <v>45506</v>
      </c>
      <c r="Z5" s="176" t="str">
        <f t="shared" ref="Z5:Z34" si="7">CONCATENATE($A$1,X$3,X5)</f>
        <v>A0802</v>
      </c>
      <c r="AA5" s="171" t="s">
        <v>84</v>
      </c>
      <c r="AB5" s="77" t="str">
        <f t="shared" ref="AB5:AB33" si="8">IF(WEEKDAY(AD5)=7,"",IF(WEEKDAY(AD5)=1,"","○"))</f>
        <v>○</v>
      </c>
      <c r="AC5" s="124" t="s">
        <v>50</v>
      </c>
      <c r="AD5" s="78">
        <f>AD4+1</f>
        <v>45537</v>
      </c>
      <c r="AE5" s="89" t="str">
        <f t="shared" ref="AE5:AE34" si="9">CONCATENATE($A$1,AC$3,AC5)</f>
        <v>A0902</v>
      </c>
      <c r="AF5" s="79" t="s">
        <v>126</v>
      </c>
      <c r="AG5" s="77" t="str">
        <f t="shared" ref="AG5:AG34" si="10">IF(WEEKDAY(AI5)=7,"",IF(WEEKDAY(AI5)=1,"","○"))</f>
        <v>○</v>
      </c>
      <c r="AH5" s="124" t="s">
        <v>50</v>
      </c>
      <c r="AI5" s="78">
        <f>AI4+1</f>
        <v>45567</v>
      </c>
      <c r="AJ5" s="89" t="str">
        <f t="shared" ref="AJ5:AJ34" si="11">CONCATENATE($A$1,AH$3,AH5)</f>
        <v>A1002</v>
      </c>
      <c r="AK5" s="79" t="s">
        <v>226</v>
      </c>
      <c r="AL5" s="166" t="str">
        <f t="shared" ref="AL5:AL34" si="12">IF(WEEKDAY(AN5)=7,"",IF(WEEKDAY(AN5)=1,"","○"))</f>
        <v/>
      </c>
      <c r="AM5" s="174" t="s">
        <v>50</v>
      </c>
      <c r="AN5" s="175">
        <f>AN4+1</f>
        <v>45598</v>
      </c>
      <c r="AO5" s="176" t="str">
        <f t="shared" ref="AO5:AO34" si="13">CONCATENATE($A$1,AM$3,AM5)</f>
        <v>A1102</v>
      </c>
      <c r="AP5" s="171"/>
      <c r="AQ5" s="77" t="str">
        <f t="shared" ref="AQ5:AQ29" si="14">IF(WEEKDAY(AS5)=7,"",IF(WEEKDAY(AS5)=1,"","○"))</f>
        <v>○</v>
      </c>
      <c r="AR5" s="124" t="s">
        <v>50</v>
      </c>
      <c r="AS5" s="78">
        <f>AS4+1</f>
        <v>45628</v>
      </c>
      <c r="AT5" s="89" t="str">
        <f t="shared" ref="AT5:AT34" si="15">CONCATENATE($A$1,AR$3,AR5)</f>
        <v>A1202</v>
      </c>
      <c r="AU5" s="80"/>
      <c r="AV5" s="166"/>
      <c r="AW5" s="174" t="s">
        <v>50</v>
      </c>
      <c r="AX5" s="175">
        <f>AX4+1</f>
        <v>45659</v>
      </c>
      <c r="AY5" s="176" t="str">
        <f t="shared" ref="AY5:AY34" si="16">CONCATENATE($B$1,AW$3,AW5)</f>
        <v>B0102</v>
      </c>
      <c r="AZ5" s="171" t="str">
        <f>VLOOKUP(AY5,[1]月行事予定!$B$6:$H$370,7)</f>
        <v/>
      </c>
      <c r="BA5" s="166" t="str">
        <f t="shared" si="1"/>
        <v/>
      </c>
      <c r="BB5" s="174" t="s">
        <v>50</v>
      </c>
      <c r="BC5" s="175">
        <f>BC4+1</f>
        <v>45690</v>
      </c>
      <c r="BD5" s="176" t="str">
        <f t="shared" ref="BD5:BD34" si="17">CONCATENATE($B$1,BB$3,BB5)</f>
        <v>B0202</v>
      </c>
      <c r="BE5" s="171"/>
      <c r="BF5" s="166" t="str">
        <f t="shared" ref="BF5:BF28" si="18">IF(WEEKDAY(BH5)=7,"",IF(WEEKDAY(BH5)=1,"","○"))</f>
        <v/>
      </c>
      <c r="BG5" s="174" t="s">
        <v>50</v>
      </c>
      <c r="BH5" s="175">
        <f>BH4+1</f>
        <v>45718</v>
      </c>
      <c r="BI5" s="176" t="str">
        <f t="shared" ref="BI5:BI34" si="19">CONCATENATE($B$1,BG$3,BG5)</f>
        <v>B0302</v>
      </c>
      <c r="BJ5" s="170" t="s">
        <v>84</v>
      </c>
      <c r="BM5" s="88">
        <f>BM4+1</f>
        <v>40635</v>
      </c>
    </row>
    <row r="6" spans="1:65" ht="44.25" customHeight="1">
      <c r="C6" s="182" t="s">
        <v>51</v>
      </c>
      <c r="D6" s="165"/>
      <c r="E6" s="167">
        <f t="shared" ref="E6:E33" si="20">E5+1</f>
        <v>45385</v>
      </c>
      <c r="F6" s="168" t="str">
        <f t="shared" si="2"/>
        <v>A0403</v>
      </c>
      <c r="G6" s="180"/>
      <c r="H6" s="183"/>
      <c r="I6" s="174" t="s">
        <v>51</v>
      </c>
      <c r="J6" s="175">
        <f t="shared" ref="J6:J34" si="21">J5+1</f>
        <v>45415</v>
      </c>
      <c r="K6" s="176" t="str">
        <f t="shared" si="3"/>
        <v>A0503</v>
      </c>
      <c r="L6" s="172" t="s">
        <v>85</v>
      </c>
      <c r="M6" s="77" t="str">
        <f t="shared" si="0"/>
        <v>○</v>
      </c>
      <c r="N6" s="124" t="s">
        <v>51</v>
      </c>
      <c r="O6" s="78">
        <f t="shared" ref="O6:O33" si="22">O5+1</f>
        <v>45446</v>
      </c>
      <c r="P6" s="89" t="str">
        <f t="shared" si="4"/>
        <v>A0603</v>
      </c>
      <c r="Q6" s="87" t="s">
        <v>84</v>
      </c>
      <c r="R6" s="77" t="str">
        <f t="shared" si="5"/>
        <v>○</v>
      </c>
      <c r="S6" s="124" t="s">
        <v>51</v>
      </c>
      <c r="T6" s="78">
        <f t="shared" ref="T6:T34" si="23">T5+1</f>
        <v>45476</v>
      </c>
      <c r="U6" s="89" t="str">
        <f t="shared" si="6"/>
        <v>A0703</v>
      </c>
      <c r="V6" s="87" t="s">
        <v>168</v>
      </c>
      <c r="W6" s="166"/>
      <c r="X6" s="174" t="s">
        <v>51</v>
      </c>
      <c r="Y6" s="175">
        <f t="shared" ref="Y6:Y34" si="24">Y5+1</f>
        <v>45507</v>
      </c>
      <c r="Z6" s="176" t="str">
        <f t="shared" si="7"/>
        <v>A0803</v>
      </c>
      <c r="AA6" s="171" t="s">
        <v>84</v>
      </c>
      <c r="AB6" s="77" t="str">
        <f t="shared" si="8"/>
        <v>○</v>
      </c>
      <c r="AC6" s="124" t="s">
        <v>51</v>
      </c>
      <c r="AD6" s="78">
        <f t="shared" ref="AD6:AD33" si="25">AD5+1</f>
        <v>45538</v>
      </c>
      <c r="AE6" s="89" t="str">
        <f t="shared" si="9"/>
        <v>A0903</v>
      </c>
      <c r="AF6" s="79" t="s">
        <v>252</v>
      </c>
      <c r="AG6" s="77" t="str">
        <f t="shared" si="10"/>
        <v>○</v>
      </c>
      <c r="AH6" s="124" t="s">
        <v>51</v>
      </c>
      <c r="AI6" s="78">
        <f t="shared" ref="AI6:AI34" si="26">AI5+1</f>
        <v>45568</v>
      </c>
      <c r="AJ6" s="89" t="str">
        <f t="shared" si="11"/>
        <v>A1003</v>
      </c>
      <c r="AK6" s="119" t="s">
        <v>200</v>
      </c>
      <c r="AL6" s="166"/>
      <c r="AM6" s="174" t="s">
        <v>51</v>
      </c>
      <c r="AN6" s="175">
        <f t="shared" ref="AN6:AN33" si="27">AN5+1</f>
        <v>45599</v>
      </c>
      <c r="AO6" s="176" t="str">
        <f t="shared" si="13"/>
        <v>A1103</v>
      </c>
      <c r="AP6" s="172" t="s">
        <v>97</v>
      </c>
      <c r="AQ6" s="77" t="str">
        <f t="shared" si="14"/>
        <v>○</v>
      </c>
      <c r="AR6" s="124" t="s">
        <v>51</v>
      </c>
      <c r="AS6" s="78">
        <f t="shared" ref="AS6:AS34" si="28">AS5+1</f>
        <v>45629</v>
      </c>
      <c r="AT6" s="89" t="str">
        <f t="shared" si="15"/>
        <v>A1203</v>
      </c>
      <c r="AU6" s="79" t="s">
        <v>246</v>
      </c>
      <c r="AV6" s="166"/>
      <c r="AW6" s="174" t="s">
        <v>51</v>
      </c>
      <c r="AX6" s="175">
        <f t="shared" ref="AX6:AX34" si="29">AX5+1</f>
        <v>45660</v>
      </c>
      <c r="AY6" s="176" t="str">
        <f t="shared" si="16"/>
        <v>B0103</v>
      </c>
      <c r="AZ6" s="171" t="str">
        <f>VLOOKUP(AY6,[1]月行事予定!$B$6:$H$370,7)</f>
        <v/>
      </c>
      <c r="BA6" s="77" t="str">
        <f t="shared" si="1"/>
        <v>○</v>
      </c>
      <c r="BB6" s="124" t="s">
        <v>51</v>
      </c>
      <c r="BC6" s="78">
        <f t="shared" ref="BC6:BC32" si="30">BC5+1</f>
        <v>45691</v>
      </c>
      <c r="BD6" s="89" t="str">
        <f t="shared" si="17"/>
        <v>B0203</v>
      </c>
      <c r="BE6" s="80" t="s">
        <v>152</v>
      </c>
      <c r="BF6" s="77" t="str">
        <f t="shared" si="18"/>
        <v>○</v>
      </c>
      <c r="BG6" s="124" t="s">
        <v>51</v>
      </c>
      <c r="BH6" s="78">
        <f t="shared" ref="BH6:BH34" si="31">BH5+1</f>
        <v>45719</v>
      </c>
      <c r="BI6" s="89" t="str">
        <f t="shared" si="19"/>
        <v>B0303</v>
      </c>
      <c r="BJ6" s="116" t="s">
        <v>258</v>
      </c>
      <c r="BM6" s="88">
        <f>BM5+1</f>
        <v>40636</v>
      </c>
    </row>
    <row r="7" spans="1:65" ht="44.25" customHeight="1">
      <c r="C7" s="182" t="s">
        <v>52</v>
      </c>
      <c r="D7" s="165"/>
      <c r="E7" s="167">
        <f t="shared" si="20"/>
        <v>45386</v>
      </c>
      <c r="F7" s="168" t="str">
        <f t="shared" si="2"/>
        <v>A0404</v>
      </c>
      <c r="G7" s="180"/>
      <c r="H7" s="183"/>
      <c r="I7" s="174" t="s">
        <v>52</v>
      </c>
      <c r="J7" s="175">
        <f t="shared" si="21"/>
        <v>45416</v>
      </c>
      <c r="K7" s="176" t="str">
        <f t="shared" si="3"/>
        <v>A0504</v>
      </c>
      <c r="L7" s="172" t="s">
        <v>102</v>
      </c>
      <c r="M7" s="77" t="str">
        <f t="shared" si="0"/>
        <v>○</v>
      </c>
      <c r="N7" s="124" t="s">
        <v>52</v>
      </c>
      <c r="O7" s="78">
        <f t="shared" si="22"/>
        <v>45447</v>
      </c>
      <c r="P7" s="89" t="str">
        <f t="shared" si="4"/>
        <v>A0604</v>
      </c>
      <c r="Q7" s="87"/>
      <c r="R7" s="77" t="str">
        <f t="shared" si="5"/>
        <v>○</v>
      </c>
      <c r="S7" s="124" t="s">
        <v>52</v>
      </c>
      <c r="T7" s="78">
        <f t="shared" si="23"/>
        <v>45477</v>
      </c>
      <c r="U7" s="89" t="str">
        <f t="shared" si="6"/>
        <v>A0704</v>
      </c>
      <c r="V7" s="79" t="s">
        <v>213</v>
      </c>
      <c r="W7" s="166"/>
      <c r="X7" s="174" t="s">
        <v>52</v>
      </c>
      <c r="Y7" s="175">
        <f t="shared" si="24"/>
        <v>45508</v>
      </c>
      <c r="Z7" s="176" t="str">
        <f t="shared" si="7"/>
        <v>A0804</v>
      </c>
      <c r="AA7" s="171" t="s">
        <v>84</v>
      </c>
      <c r="AB7" s="77" t="str">
        <f t="shared" si="8"/>
        <v>○</v>
      </c>
      <c r="AC7" s="124" t="s">
        <v>52</v>
      </c>
      <c r="AD7" s="78">
        <f t="shared" si="25"/>
        <v>45539</v>
      </c>
      <c r="AE7" s="89" t="str">
        <f t="shared" si="9"/>
        <v>A0904</v>
      </c>
      <c r="AF7" s="87"/>
      <c r="AG7" s="77" t="str">
        <f t="shared" si="10"/>
        <v>○</v>
      </c>
      <c r="AH7" s="124" t="s">
        <v>52</v>
      </c>
      <c r="AI7" s="78">
        <f t="shared" si="26"/>
        <v>45569</v>
      </c>
      <c r="AJ7" s="89" t="str">
        <f t="shared" si="11"/>
        <v>A1004</v>
      </c>
      <c r="AL7" s="166"/>
      <c r="AM7" s="174" t="s">
        <v>52</v>
      </c>
      <c r="AN7" s="175">
        <f t="shared" si="27"/>
        <v>45600</v>
      </c>
      <c r="AO7" s="176" t="str">
        <f t="shared" si="13"/>
        <v>A1104</v>
      </c>
      <c r="AP7" s="172" t="s">
        <v>123</v>
      </c>
      <c r="AQ7" s="77" t="str">
        <f t="shared" si="14"/>
        <v>○</v>
      </c>
      <c r="AR7" s="124" t="s">
        <v>52</v>
      </c>
      <c r="AS7" s="78">
        <f t="shared" si="28"/>
        <v>45630</v>
      </c>
      <c r="AT7" s="89" t="str">
        <f t="shared" si="15"/>
        <v>A1204</v>
      </c>
      <c r="AU7" s="79" t="s">
        <v>195</v>
      </c>
      <c r="AV7" s="166"/>
      <c r="AW7" s="174" t="s">
        <v>52</v>
      </c>
      <c r="AX7" s="175">
        <f t="shared" si="29"/>
        <v>45661</v>
      </c>
      <c r="AY7" s="176" t="str">
        <f t="shared" si="16"/>
        <v>B0104</v>
      </c>
      <c r="AZ7" s="171" t="str">
        <f>VLOOKUP(AY7,[1]月行事予定!$B$6:$H$370,7)</f>
        <v/>
      </c>
      <c r="BA7" s="77" t="str">
        <f t="shared" si="1"/>
        <v>○</v>
      </c>
      <c r="BB7" s="124" t="s">
        <v>52</v>
      </c>
      <c r="BC7" s="78">
        <f t="shared" si="30"/>
        <v>45692</v>
      </c>
      <c r="BD7" s="89" t="str">
        <f t="shared" si="17"/>
        <v>B0204</v>
      </c>
      <c r="BE7" s="79" t="s">
        <v>188</v>
      </c>
      <c r="BF7" s="77" t="str">
        <f t="shared" si="18"/>
        <v>○</v>
      </c>
      <c r="BG7" s="124" t="s">
        <v>52</v>
      </c>
      <c r="BH7" s="78">
        <f t="shared" si="31"/>
        <v>45720</v>
      </c>
      <c r="BI7" s="89" t="str">
        <f t="shared" si="19"/>
        <v>B0304</v>
      </c>
      <c r="BJ7" s="117" t="s">
        <v>167</v>
      </c>
      <c r="BM7" s="88">
        <f>BM6+1</f>
        <v>40637</v>
      </c>
    </row>
    <row r="8" spans="1:65" ht="44.25" customHeight="1">
      <c r="C8" s="182" t="s">
        <v>53</v>
      </c>
      <c r="D8" s="165"/>
      <c r="E8" s="167">
        <f t="shared" si="20"/>
        <v>45387</v>
      </c>
      <c r="F8" s="168" t="str">
        <f t="shared" si="2"/>
        <v>A0405</v>
      </c>
      <c r="G8" s="185" t="s">
        <v>87</v>
      </c>
      <c r="H8" s="183"/>
      <c r="I8" s="174" t="s">
        <v>53</v>
      </c>
      <c r="J8" s="175">
        <f t="shared" si="21"/>
        <v>45417</v>
      </c>
      <c r="K8" s="176" t="str">
        <f t="shared" si="3"/>
        <v>A0505</v>
      </c>
      <c r="L8" s="172" t="s">
        <v>86</v>
      </c>
      <c r="M8" s="77" t="str">
        <f t="shared" si="0"/>
        <v>○</v>
      </c>
      <c r="N8" s="124" t="s">
        <v>53</v>
      </c>
      <c r="O8" s="78">
        <f t="shared" si="22"/>
        <v>45448</v>
      </c>
      <c r="P8" s="89" t="str">
        <f t="shared" si="4"/>
        <v>A0605</v>
      </c>
      <c r="Q8" s="79" t="s">
        <v>223</v>
      </c>
      <c r="R8" s="77" t="str">
        <f t="shared" si="5"/>
        <v>○</v>
      </c>
      <c r="S8" s="124" t="s">
        <v>53</v>
      </c>
      <c r="T8" s="78">
        <f t="shared" si="23"/>
        <v>45478</v>
      </c>
      <c r="U8" s="89" t="str">
        <f t="shared" si="6"/>
        <v>A0705</v>
      </c>
      <c r="V8" s="79" t="s">
        <v>185</v>
      </c>
      <c r="W8" s="166"/>
      <c r="X8" s="174" t="s">
        <v>53</v>
      </c>
      <c r="Y8" s="175">
        <f t="shared" si="24"/>
        <v>45509</v>
      </c>
      <c r="Z8" s="176" t="str">
        <f t="shared" si="7"/>
        <v>A0805</v>
      </c>
      <c r="AA8" s="171"/>
      <c r="AB8" s="77" t="str">
        <f t="shared" si="8"/>
        <v>○</v>
      </c>
      <c r="AC8" s="124" t="s">
        <v>53</v>
      </c>
      <c r="AD8" s="78">
        <f t="shared" si="25"/>
        <v>45540</v>
      </c>
      <c r="AE8" s="89" t="str">
        <f t="shared" si="9"/>
        <v>A0905</v>
      </c>
      <c r="AF8" s="79" t="s">
        <v>214</v>
      </c>
      <c r="AG8" s="166" t="str">
        <f t="shared" si="10"/>
        <v/>
      </c>
      <c r="AH8" s="174" t="s">
        <v>53</v>
      </c>
      <c r="AI8" s="175">
        <f t="shared" si="26"/>
        <v>45570</v>
      </c>
      <c r="AJ8" s="176" t="str">
        <f t="shared" si="11"/>
        <v>A1005</v>
      </c>
      <c r="AK8" s="173"/>
      <c r="AL8" s="77" t="str">
        <f t="shared" si="12"/>
        <v>○</v>
      </c>
      <c r="AM8" s="124" t="s">
        <v>53</v>
      </c>
      <c r="AN8" s="78">
        <f t="shared" si="27"/>
        <v>45601</v>
      </c>
      <c r="AO8" s="89" t="str">
        <f t="shared" si="13"/>
        <v>A1105</v>
      </c>
      <c r="AP8" s="79" t="s">
        <v>160</v>
      </c>
      <c r="AQ8" s="77" t="str">
        <f t="shared" si="14"/>
        <v>○</v>
      </c>
      <c r="AR8" s="124" t="s">
        <v>53</v>
      </c>
      <c r="AS8" s="78">
        <f t="shared" si="28"/>
        <v>45631</v>
      </c>
      <c r="AT8" s="89" t="str">
        <f t="shared" si="15"/>
        <v>A1205</v>
      </c>
      <c r="AU8" s="87" t="s">
        <v>272</v>
      </c>
      <c r="AV8" s="166"/>
      <c r="AW8" s="174" t="s">
        <v>53</v>
      </c>
      <c r="AX8" s="175">
        <f t="shared" si="29"/>
        <v>45662</v>
      </c>
      <c r="AY8" s="176" t="str">
        <f t="shared" si="16"/>
        <v>B0105</v>
      </c>
      <c r="AZ8" s="171" t="str">
        <f>VLOOKUP(AY8,[1]月行事予定!$B$6:$H$370,7)</f>
        <v/>
      </c>
      <c r="BA8" s="77" t="str">
        <f t="shared" si="1"/>
        <v>○</v>
      </c>
      <c r="BB8" s="124" t="s">
        <v>53</v>
      </c>
      <c r="BC8" s="78">
        <f t="shared" si="30"/>
        <v>45693</v>
      </c>
      <c r="BD8" s="89" t="str">
        <f t="shared" si="17"/>
        <v>B0205</v>
      </c>
      <c r="BE8" s="79" t="s">
        <v>227</v>
      </c>
      <c r="BF8" s="77" t="str">
        <f t="shared" si="18"/>
        <v>○</v>
      </c>
      <c r="BG8" s="124" t="s">
        <v>53</v>
      </c>
      <c r="BH8" s="78">
        <f t="shared" si="31"/>
        <v>45721</v>
      </c>
      <c r="BI8" s="89" t="str">
        <f t="shared" si="19"/>
        <v>B0305</v>
      </c>
      <c r="BJ8" s="117" t="s">
        <v>227</v>
      </c>
      <c r="BM8" s="88">
        <f>BM7+1</f>
        <v>40638</v>
      </c>
    </row>
    <row r="9" spans="1:65" ht="44.25" customHeight="1">
      <c r="C9" s="182" t="s">
        <v>54</v>
      </c>
      <c r="D9" s="165"/>
      <c r="E9" s="167">
        <f t="shared" si="20"/>
        <v>45388</v>
      </c>
      <c r="F9" s="168" t="str">
        <f t="shared" si="2"/>
        <v>A0406</v>
      </c>
      <c r="G9" s="180"/>
      <c r="H9" s="183"/>
      <c r="I9" s="174" t="s">
        <v>54</v>
      </c>
      <c r="J9" s="175">
        <f t="shared" si="21"/>
        <v>45418</v>
      </c>
      <c r="K9" s="176" t="str">
        <f t="shared" si="3"/>
        <v>A0506</v>
      </c>
      <c r="L9" s="172" t="s">
        <v>123</v>
      </c>
      <c r="M9" s="77" t="str">
        <f t="shared" si="0"/>
        <v>○</v>
      </c>
      <c r="N9" s="124" t="s">
        <v>54</v>
      </c>
      <c r="O9" s="78">
        <f t="shared" si="22"/>
        <v>45449</v>
      </c>
      <c r="P9" s="89" t="str">
        <f t="shared" si="4"/>
        <v>A0606</v>
      </c>
      <c r="Q9" s="79" t="s">
        <v>262</v>
      </c>
      <c r="R9" s="166" t="str">
        <f t="shared" si="5"/>
        <v/>
      </c>
      <c r="S9" s="174" t="s">
        <v>54</v>
      </c>
      <c r="T9" s="175">
        <f t="shared" si="23"/>
        <v>45479</v>
      </c>
      <c r="U9" s="176" t="str">
        <f t="shared" si="6"/>
        <v>A0706</v>
      </c>
      <c r="V9" s="181" t="s">
        <v>84</v>
      </c>
      <c r="W9" s="166"/>
      <c r="X9" s="174" t="s">
        <v>54</v>
      </c>
      <c r="Y9" s="175">
        <f t="shared" si="24"/>
        <v>45510</v>
      </c>
      <c r="Z9" s="176" t="str">
        <f t="shared" si="7"/>
        <v>A0806</v>
      </c>
      <c r="AA9" s="171"/>
      <c r="AB9" s="77" t="str">
        <f t="shared" si="8"/>
        <v>○</v>
      </c>
      <c r="AC9" s="124" t="s">
        <v>54</v>
      </c>
      <c r="AD9" s="78">
        <f t="shared" si="25"/>
        <v>45541</v>
      </c>
      <c r="AE9" s="89" t="str">
        <f t="shared" si="9"/>
        <v>A0906</v>
      </c>
      <c r="AF9" s="87"/>
      <c r="AG9" s="166" t="str">
        <f t="shared" si="10"/>
        <v/>
      </c>
      <c r="AH9" s="174" t="s">
        <v>54</v>
      </c>
      <c r="AI9" s="175">
        <f t="shared" si="26"/>
        <v>45571</v>
      </c>
      <c r="AJ9" s="176" t="str">
        <f t="shared" si="11"/>
        <v>A1006</v>
      </c>
      <c r="AK9" s="171" t="s">
        <v>84</v>
      </c>
      <c r="AL9" s="77" t="str">
        <f t="shared" si="12"/>
        <v>○</v>
      </c>
      <c r="AM9" s="124" t="s">
        <v>54</v>
      </c>
      <c r="AN9" s="78">
        <f t="shared" si="27"/>
        <v>45602</v>
      </c>
      <c r="AO9" s="89" t="str">
        <f t="shared" si="13"/>
        <v>A1106</v>
      </c>
      <c r="AP9" s="79" t="s">
        <v>227</v>
      </c>
      <c r="AQ9" s="77" t="str">
        <f t="shared" si="14"/>
        <v>○</v>
      </c>
      <c r="AR9" s="124" t="s">
        <v>54</v>
      </c>
      <c r="AS9" s="78">
        <f t="shared" si="28"/>
        <v>45632</v>
      </c>
      <c r="AT9" s="89" t="str">
        <f t="shared" si="15"/>
        <v>A1206</v>
      </c>
      <c r="AU9" s="87"/>
      <c r="AV9" s="166"/>
      <c r="AW9" s="174" t="s">
        <v>54</v>
      </c>
      <c r="AX9" s="175">
        <f t="shared" si="29"/>
        <v>45663</v>
      </c>
      <c r="AY9" s="176" t="str">
        <f t="shared" si="16"/>
        <v>B0106</v>
      </c>
      <c r="AZ9" s="171" t="str">
        <f>VLOOKUP(AY9,[1]月行事予定!$B$6:$H$370,7)</f>
        <v/>
      </c>
      <c r="BA9" s="77" t="str">
        <f t="shared" si="1"/>
        <v>○</v>
      </c>
      <c r="BB9" s="124" t="s">
        <v>54</v>
      </c>
      <c r="BC9" s="78">
        <f t="shared" si="30"/>
        <v>45694</v>
      </c>
      <c r="BD9" s="89" t="str">
        <f t="shared" si="17"/>
        <v>B0206</v>
      </c>
      <c r="BE9" s="79" t="s">
        <v>260</v>
      </c>
      <c r="BF9" s="77" t="str">
        <f t="shared" si="18"/>
        <v>○</v>
      </c>
      <c r="BG9" s="124" t="s">
        <v>54</v>
      </c>
      <c r="BH9" s="78">
        <f t="shared" si="31"/>
        <v>45722</v>
      </c>
      <c r="BI9" s="89" t="str">
        <f t="shared" si="19"/>
        <v>B0306</v>
      </c>
      <c r="BJ9" s="117" t="s">
        <v>221</v>
      </c>
      <c r="BM9" s="88">
        <f>BM8+1</f>
        <v>40639</v>
      </c>
    </row>
    <row r="10" spans="1:65" ht="44.25" customHeight="1">
      <c r="C10" s="182" t="s">
        <v>55</v>
      </c>
      <c r="D10" s="165" t="str">
        <f t="shared" ref="D10:D34" si="32">IF(WEEKDAY(E10)=7,"",IF(WEEKDAY(E10)=1,"","○"))</f>
        <v/>
      </c>
      <c r="E10" s="167">
        <f t="shared" si="20"/>
        <v>45389</v>
      </c>
      <c r="F10" s="168" t="str">
        <f t="shared" si="2"/>
        <v>A0407</v>
      </c>
      <c r="G10" s="180"/>
      <c r="H10" s="75" t="str">
        <f t="shared" ref="H10:H34" si="33">IF(WEEKDAY(J10)=7,"",IF(WEEKDAY(J10)=1,"","○"))</f>
        <v>○</v>
      </c>
      <c r="I10" s="124" t="s">
        <v>55</v>
      </c>
      <c r="J10" s="78">
        <f t="shared" si="21"/>
        <v>45419</v>
      </c>
      <c r="K10" s="89" t="str">
        <f t="shared" si="3"/>
        <v>A0507</v>
      </c>
      <c r="L10" s="79" t="s">
        <v>256</v>
      </c>
      <c r="M10" s="77" t="str">
        <f t="shared" si="0"/>
        <v>○</v>
      </c>
      <c r="N10" s="124" t="s">
        <v>55</v>
      </c>
      <c r="O10" s="78">
        <f t="shared" si="22"/>
        <v>45450</v>
      </c>
      <c r="P10" s="89" t="str">
        <f t="shared" si="4"/>
        <v>A0607</v>
      </c>
      <c r="Q10" s="87"/>
      <c r="R10" s="166" t="str">
        <f t="shared" si="5"/>
        <v/>
      </c>
      <c r="S10" s="174" t="s">
        <v>55</v>
      </c>
      <c r="T10" s="175">
        <f t="shared" si="23"/>
        <v>45480</v>
      </c>
      <c r="U10" s="176" t="str">
        <f t="shared" si="6"/>
        <v>A0707</v>
      </c>
      <c r="V10" s="171" t="s">
        <v>98</v>
      </c>
      <c r="W10" s="166"/>
      <c r="X10" s="174" t="s">
        <v>55</v>
      </c>
      <c r="Y10" s="175">
        <f t="shared" si="24"/>
        <v>45511</v>
      </c>
      <c r="Z10" s="176" t="str">
        <f t="shared" si="7"/>
        <v>A0807</v>
      </c>
      <c r="AA10" s="171"/>
      <c r="AB10" s="166" t="str">
        <f t="shared" si="8"/>
        <v/>
      </c>
      <c r="AC10" s="174" t="s">
        <v>55</v>
      </c>
      <c r="AD10" s="175">
        <f t="shared" si="25"/>
        <v>45542</v>
      </c>
      <c r="AE10" s="176" t="str">
        <f t="shared" si="9"/>
        <v>A0907</v>
      </c>
      <c r="AF10" s="190" t="s">
        <v>94</v>
      </c>
      <c r="AG10" s="77" t="str">
        <f t="shared" si="10"/>
        <v>○</v>
      </c>
      <c r="AH10" s="124" t="s">
        <v>55</v>
      </c>
      <c r="AI10" s="78">
        <f t="shared" si="26"/>
        <v>45572</v>
      </c>
      <c r="AJ10" s="89" t="str">
        <f t="shared" si="11"/>
        <v>A1007</v>
      </c>
      <c r="AK10" s="79"/>
      <c r="AL10" s="77" t="str">
        <f t="shared" si="12"/>
        <v>○</v>
      </c>
      <c r="AM10" s="124" t="s">
        <v>55</v>
      </c>
      <c r="AN10" s="78">
        <f t="shared" si="27"/>
        <v>45603</v>
      </c>
      <c r="AO10" s="89" t="str">
        <f t="shared" si="13"/>
        <v>A1107</v>
      </c>
      <c r="AP10" s="79" t="s">
        <v>217</v>
      </c>
      <c r="AQ10" s="166" t="str">
        <f t="shared" si="14"/>
        <v/>
      </c>
      <c r="AR10" s="174" t="s">
        <v>55</v>
      </c>
      <c r="AS10" s="175">
        <f t="shared" si="28"/>
        <v>45633</v>
      </c>
      <c r="AT10" s="176" t="str">
        <f t="shared" si="15"/>
        <v>A1207</v>
      </c>
      <c r="AU10" s="171" t="s">
        <v>84</v>
      </c>
      <c r="AV10" s="77" t="str">
        <f t="shared" ref="AV10:AV34" si="34">IF(WEEKDAY(AX10)=7,"",IF(WEEKDAY(AX10)=1,"","○"))</f>
        <v>○</v>
      </c>
      <c r="AW10" s="124" t="s">
        <v>55</v>
      </c>
      <c r="AX10" s="78">
        <f t="shared" si="29"/>
        <v>45664</v>
      </c>
      <c r="AY10" s="89" t="str">
        <f t="shared" si="16"/>
        <v>B0107</v>
      </c>
      <c r="AZ10" s="80" t="s">
        <v>259</v>
      </c>
      <c r="BA10" s="77" t="str">
        <f t="shared" si="1"/>
        <v>○</v>
      </c>
      <c r="BB10" s="124" t="s">
        <v>55</v>
      </c>
      <c r="BC10" s="78">
        <f t="shared" si="30"/>
        <v>45695</v>
      </c>
      <c r="BD10" s="89" t="str">
        <f t="shared" si="17"/>
        <v>B0207</v>
      </c>
      <c r="BE10" s="87"/>
      <c r="BF10" s="77" t="str">
        <f t="shared" si="18"/>
        <v>○</v>
      </c>
      <c r="BG10" s="124" t="s">
        <v>55</v>
      </c>
      <c r="BH10" s="78">
        <f t="shared" si="31"/>
        <v>45723</v>
      </c>
      <c r="BI10" s="89" t="str">
        <f t="shared" si="19"/>
        <v>B0307</v>
      </c>
      <c r="BJ10" s="116"/>
    </row>
    <row r="11" spans="1:65" ht="44.25" customHeight="1">
      <c r="C11" s="153" t="s">
        <v>56</v>
      </c>
      <c r="D11" s="71" t="str">
        <f t="shared" si="32"/>
        <v>○</v>
      </c>
      <c r="E11" s="72">
        <f t="shared" si="20"/>
        <v>45390</v>
      </c>
      <c r="F11" s="85" t="str">
        <f t="shared" si="2"/>
        <v>A0408</v>
      </c>
      <c r="G11" s="80" t="s">
        <v>113</v>
      </c>
      <c r="H11" s="75" t="str">
        <f t="shared" si="33"/>
        <v>○</v>
      </c>
      <c r="I11" s="124" t="s">
        <v>56</v>
      </c>
      <c r="J11" s="78">
        <f t="shared" si="21"/>
        <v>45420</v>
      </c>
      <c r="K11" s="89" t="str">
        <f t="shared" si="3"/>
        <v>A0508</v>
      </c>
      <c r="L11" s="189" t="s">
        <v>266</v>
      </c>
      <c r="M11" s="166" t="str">
        <f t="shared" si="0"/>
        <v/>
      </c>
      <c r="N11" s="174" t="s">
        <v>56</v>
      </c>
      <c r="O11" s="175">
        <f t="shared" si="22"/>
        <v>45451</v>
      </c>
      <c r="P11" s="176" t="str">
        <f t="shared" si="4"/>
        <v>A0608</v>
      </c>
      <c r="Q11" s="171" t="s">
        <v>84</v>
      </c>
      <c r="R11" s="77" t="str">
        <f t="shared" si="5"/>
        <v>○</v>
      </c>
      <c r="S11" s="124" t="s">
        <v>56</v>
      </c>
      <c r="T11" s="78">
        <f t="shared" si="23"/>
        <v>45481</v>
      </c>
      <c r="U11" s="89" t="str">
        <f t="shared" si="6"/>
        <v>A0708</v>
      </c>
      <c r="V11" s="87" t="s">
        <v>106</v>
      </c>
      <c r="W11" s="166"/>
      <c r="X11" s="174" t="s">
        <v>56</v>
      </c>
      <c r="Y11" s="175">
        <f t="shared" si="24"/>
        <v>45512</v>
      </c>
      <c r="Z11" s="176" t="str">
        <f t="shared" si="7"/>
        <v>A0808</v>
      </c>
      <c r="AA11" s="171"/>
      <c r="AB11" s="166" t="str">
        <f t="shared" si="8"/>
        <v/>
      </c>
      <c r="AC11" s="174" t="s">
        <v>56</v>
      </c>
      <c r="AD11" s="175">
        <f t="shared" si="25"/>
        <v>45543</v>
      </c>
      <c r="AE11" s="176" t="str">
        <f t="shared" si="9"/>
        <v>A0908</v>
      </c>
      <c r="AF11" s="190" t="s">
        <v>103</v>
      </c>
      <c r="AG11" s="77" t="str">
        <f t="shared" si="10"/>
        <v>○</v>
      </c>
      <c r="AH11" s="124" t="s">
        <v>56</v>
      </c>
      <c r="AI11" s="78">
        <f t="shared" si="26"/>
        <v>45573</v>
      </c>
      <c r="AJ11" s="89" t="str">
        <f t="shared" si="11"/>
        <v>A1008</v>
      </c>
      <c r="AK11" s="87"/>
      <c r="AL11" s="77" t="str">
        <f t="shared" si="12"/>
        <v>○</v>
      </c>
      <c r="AM11" s="124" t="s">
        <v>56</v>
      </c>
      <c r="AN11" s="78">
        <f t="shared" si="27"/>
        <v>45604</v>
      </c>
      <c r="AO11" s="89" t="str">
        <f t="shared" si="13"/>
        <v>A1108</v>
      </c>
      <c r="AP11" s="87"/>
      <c r="AQ11" s="166" t="str">
        <f t="shared" si="14"/>
        <v/>
      </c>
      <c r="AR11" s="174" t="s">
        <v>56</v>
      </c>
      <c r="AS11" s="175">
        <f t="shared" si="28"/>
        <v>45634</v>
      </c>
      <c r="AT11" s="176" t="str">
        <f t="shared" si="15"/>
        <v>A1208</v>
      </c>
      <c r="AU11" s="171"/>
      <c r="AV11" s="77" t="str">
        <f t="shared" si="34"/>
        <v>○</v>
      </c>
      <c r="AW11" s="124" t="s">
        <v>56</v>
      </c>
      <c r="AX11" s="78">
        <f t="shared" si="29"/>
        <v>45665</v>
      </c>
      <c r="AY11" s="89" t="str">
        <f t="shared" si="16"/>
        <v>B0108</v>
      </c>
      <c r="AZ11" s="87" t="s">
        <v>106</v>
      </c>
      <c r="BA11" s="166" t="str">
        <f t="shared" si="1"/>
        <v/>
      </c>
      <c r="BB11" s="174" t="s">
        <v>56</v>
      </c>
      <c r="BC11" s="175">
        <f t="shared" si="30"/>
        <v>45696</v>
      </c>
      <c r="BD11" s="176" t="str">
        <f t="shared" si="17"/>
        <v>B0208</v>
      </c>
      <c r="BE11" s="171"/>
      <c r="BF11" s="166" t="str">
        <f t="shared" si="18"/>
        <v/>
      </c>
      <c r="BG11" s="174" t="s">
        <v>56</v>
      </c>
      <c r="BH11" s="175">
        <f t="shared" si="31"/>
        <v>45724</v>
      </c>
      <c r="BI11" s="176" t="str">
        <f t="shared" si="19"/>
        <v>B0308</v>
      </c>
      <c r="BJ11" s="170" t="s">
        <v>84</v>
      </c>
    </row>
    <row r="12" spans="1:65" ht="44.25" customHeight="1">
      <c r="C12" s="153" t="s">
        <v>57</v>
      </c>
      <c r="D12" s="71" t="str">
        <f t="shared" si="32"/>
        <v>○</v>
      </c>
      <c r="E12" s="72">
        <f t="shared" si="20"/>
        <v>45391</v>
      </c>
      <c r="F12" s="85" t="str">
        <f t="shared" si="2"/>
        <v>A0409</v>
      </c>
      <c r="G12" s="80" t="s">
        <v>232</v>
      </c>
      <c r="H12" s="75" t="str">
        <f t="shared" si="33"/>
        <v>○</v>
      </c>
      <c r="I12" s="124" t="s">
        <v>57</v>
      </c>
      <c r="J12" s="78">
        <f t="shared" si="21"/>
        <v>45421</v>
      </c>
      <c r="K12" s="89" t="str">
        <f t="shared" si="3"/>
        <v>A0509</v>
      </c>
      <c r="L12" s="87" t="s">
        <v>255</v>
      </c>
      <c r="M12" s="166" t="str">
        <f t="shared" si="0"/>
        <v/>
      </c>
      <c r="N12" s="174" t="s">
        <v>57</v>
      </c>
      <c r="O12" s="175">
        <f t="shared" si="22"/>
        <v>45452</v>
      </c>
      <c r="P12" s="176" t="str">
        <f t="shared" si="4"/>
        <v>A0609</v>
      </c>
      <c r="Q12" s="171" t="s">
        <v>84</v>
      </c>
      <c r="R12" s="77" t="str">
        <f t="shared" si="5"/>
        <v>○</v>
      </c>
      <c r="S12" s="124" t="s">
        <v>57</v>
      </c>
      <c r="T12" s="78">
        <f t="shared" si="23"/>
        <v>45482</v>
      </c>
      <c r="U12" s="89" t="str">
        <f t="shared" si="6"/>
        <v>A0709</v>
      </c>
      <c r="V12" s="79" t="s">
        <v>165</v>
      </c>
      <c r="W12" s="166"/>
      <c r="X12" s="174" t="s">
        <v>57</v>
      </c>
      <c r="Y12" s="175">
        <f t="shared" si="24"/>
        <v>45513</v>
      </c>
      <c r="Z12" s="176" t="str">
        <f t="shared" si="7"/>
        <v>A0809</v>
      </c>
      <c r="AA12" s="171"/>
      <c r="AB12" s="77" t="str">
        <f t="shared" si="8"/>
        <v>○</v>
      </c>
      <c r="AC12" s="124" t="s">
        <v>57</v>
      </c>
      <c r="AD12" s="78">
        <f t="shared" si="25"/>
        <v>45544</v>
      </c>
      <c r="AE12" s="89" t="str">
        <f t="shared" si="9"/>
        <v>A0909</v>
      </c>
      <c r="AF12" s="79" t="s">
        <v>118</v>
      </c>
      <c r="AG12" s="77" t="str">
        <f t="shared" si="10"/>
        <v>○</v>
      </c>
      <c r="AH12" s="124" t="s">
        <v>57</v>
      </c>
      <c r="AI12" s="78">
        <f t="shared" si="26"/>
        <v>45574</v>
      </c>
      <c r="AJ12" s="89" t="str">
        <f t="shared" si="11"/>
        <v>A1009</v>
      </c>
      <c r="AK12" s="79" t="s">
        <v>141</v>
      </c>
      <c r="AL12" s="166" t="str">
        <f t="shared" si="12"/>
        <v/>
      </c>
      <c r="AM12" s="174" t="s">
        <v>57</v>
      </c>
      <c r="AN12" s="175">
        <f t="shared" si="27"/>
        <v>45605</v>
      </c>
      <c r="AO12" s="176" t="str">
        <f t="shared" si="13"/>
        <v>A1109</v>
      </c>
      <c r="AP12" s="171"/>
      <c r="AQ12" s="77" t="str">
        <f t="shared" si="14"/>
        <v>○</v>
      </c>
      <c r="AR12" s="124" t="s">
        <v>57</v>
      </c>
      <c r="AS12" s="78">
        <f t="shared" si="28"/>
        <v>45635</v>
      </c>
      <c r="AT12" s="89" t="str">
        <f t="shared" si="15"/>
        <v>A1209</v>
      </c>
      <c r="AU12" s="79"/>
      <c r="AV12" s="77" t="str">
        <f t="shared" si="34"/>
        <v>○</v>
      </c>
      <c r="AW12" s="124" t="s">
        <v>57</v>
      </c>
      <c r="AX12" s="78">
        <f t="shared" si="29"/>
        <v>45666</v>
      </c>
      <c r="AY12" s="89" t="str">
        <f t="shared" si="16"/>
        <v>B0109</v>
      </c>
      <c r="AZ12" s="79" t="s">
        <v>218</v>
      </c>
      <c r="BA12" s="166" t="str">
        <f t="shared" si="1"/>
        <v/>
      </c>
      <c r="BB12" s="174" t="s">
        <v>57</v>
      </c>
      <c r="BC12" s="175">
        <f t="shared" si="30"/>
        <v>45697</v>
      </c>
      <c r="BD12" s="176" t="str">
        <f t="shared" si="17"/>
        <v>B0209</v>
      </c>
      <c r="BE12" s="171"/>
      <c r="BF12" s="166" t="str">
        <f t="shared" si="18"/>
        <v/>
      </c>
      <c r="BG12" s="174" t="s">
        <v>57</v>
      </c>
      <c r="BH12" s="175">
        <f t="shared" si="31"/>
        <v>45725</v>
      </c>
      <c r="BI12" s="176" t="str">
        <f t="shared" si="19"/>
        <v>B0309</v>
      </c>
      <c r="BJ12" s="170" t="s">
        <v>84</v>
      </c>
    </row>
    <row r="13" spans="1:65" ht="44.25" customHeight="1">
      <c r="C13" s="153" t="s">
        <v>58</v>
      </c>
      <c r="D13" s="71" t="str">
        <f t="shared" si="32"/>
        <v>○</v>
      </c>
      <c r="E13" s="72">
        <f t="shared" si="20"/>
        <v>45392</v>
      </c>
      <c r="F13" s="85" t="str">
        <f t="shared" si="2"/>
        <v>A0410</v>
      </c>
      <c r="G13" s="86" t="s">
        <v>156</v>
      </c>
      <c r="H13" s="75" t="str">
        <f t="shared" si="33"/>
        <v>○</v>
      </c>
      <c r="I13" s="124" t="s">
        <v>58</v>
      </c>
      <c r="J13" s="78">
        <f t="shared" si="21"/>
        <v>45422</v>
      </c>
      <c r="K13" s="89" t="str">
        <f t="shared" si="3"/>
        <v>A0510</v>
      </c>
      <c r="L13" s="87" t="s">
        <v>197</v>
      </c>
      <c r="M13" s="77" t="str">
        <f t="shared" si="0"/>
        <v>○</v>
      </c>
      <c r="N13" s="124" t="s">
        <v>58</v>
      </c>
      <c r="O13" s="78">
        <f t="shared" si="22"/>
        <v>45453</v>
      </c>
      <c r="P13" s="89" t="str">
        <f t="shared" si="4"/>
        <v>A0610</v>
      </c>
      <c r="Q13" s="87" t="s">
        <v>119</v>
      </c>
      <c r="R13" s="77" t="str">
        <f t="shared" si="5"/>
        <v>○</v>
      </c>
      <c r="S13" s="124" t="s">
        <v>58</v>
      </c>
      <c r="T13" s="78">
        <f t="shared" si="23"/>
        <v>45483</v>
      </c>
      <c r="U13" s="89" t="str">
        <f t="shared" si="6"/>
        <v>A0710</v>
      </c>
      <c r="V13" s="79" t="s">
        <v>224</v>
      </c>
      <c r="W13" s="166"/>
      <c r="X13" s="174" t="s">
        <v>58</v>
      </c>
      <c r="Y13" s="175">
        <f t="shared" si="24"/>
        <v>45514</v>
      </c>
      <c r="Z13" s="176" t="str">
        <f t="shared" si="7"/>
        <v>A0810</v>
      </c>
      <c r="AA13" s="171"/>
      <c r="AB13" s="77" t="str">
        <f t="shared" si="8"/>
        <v>○</v>
      </c>
      <c r="AC13" s="124" t="s">
        <v>58</v>
      </c>
      <c r="AD13" s="78">
        <f t="shared" si="25"/>
        <v>45545</v>
      </c>
      <c r="AE13" s="89" t="str">
        <f t="shared" si="9"/>
        <v>A0910</v>
      </c>
      <c r="AF13" s="79" t="s">
        <v>263</v>
      </c>
      <c r="AG13" s="77" t="s">
        <v>83</v>
      </c>
      <c r="AH13" s="124" t="s">
        <v>58</v>
      </c>
      <c r="AI13" s="78">
        <f t="shared" si="26"/>
        <v>45575</v>
      </c>
      <c r="AJ13" s="89" t="str">
        <f t="shared" si="11"/>
        <v>A1010</v>
      </c>
      <c r="AK13" s="79" t="s">
        <v>201</v>
      </c>
      <c r="AL13" s="166" t="str">
        <f>IF(WEEKDAY(AN13)=7,"",IF(WEEKDAY(AN13)=1,"","○"))</f>
        <v/>
      </c>
      <c r="AM13" s="174" t="s">
        <v>58</v>
      </c>
      <c r="AN13" s="175">
        <f t="shared" si="27"/>
        <v>45606</v>
      </c>
      <c r="AO13" s="176" t="str">
        <f t="shared" si="13"/>
        <v>A1110</v>
      </c>
      <c r="AP13" s="171"/>
      <c r="AQ13" s="77" t="str">
        <f t="shared" si="14"/>
        <v>○</v>
      </c>
      <c r="AR13" s="124" t="s">
        <v>58</v>
      </c>
      <c r="AS13" s="78">
        <f t="shared" si="28"/>
        <v>45636</v>
      </c>
      <c r="AT13" s="89" t="str">
        <f t="shared" si="15"/>
        <v>A1210</v>
      </c>
      <c r="AU13" s="79" t="s">
        <v>160</v>
      </c>
      <c r="AV13" s="77" t="str">
        <f t="shared" si="34"/>
        <v>○</v>
      </c>
      <c r="AW13" s="124" t="s">
        <v>58</v>
      </c>
      <c r="AX13" s="78">
        <f t="shared" si="29"/>
        <v>45667</v>
      </c>
      <c r="AY13" s="89" t="str">
        <f t="shared" si="16"/>
        <v>B0110</v>
      </c>
      <c r="AZ13" s="79" t="s">
        <v>251</v>
      </c>
      <c r="BA13" s="77" t="str">
        <f t="shared" si="1"/>
        <v>○</v>
      </c>
      <c r="BB13" s="124" t="s">
        <v>58</v>
      </c>
      <c r="BC13" s="78">
        <f t="shared" si="30"/>
        <v>45698</v>
      </c>
      <c r="BD13" s="89" t="str">
        <f t="shared" si="17"/>
        <v>B0210</v>
      </c>
      <c r="BE13" s="79" t="s">
        <v>180</v>
      </c>
      <c r="BF13" s="77" t="str">
        <f t="shared" si="18"/>
        <v>○</v>
      </c>
      <c r="BG13" s="124" t="s">
        <v>58</v>
      </c>
      <c r="BH13" s="78">
        <f t="shared" si="31"/>
        <v>45726</v>
      </c>
      <c r="BI13" s="89" t="str">
        <f t="shared" si="19"/>
        <v>B0310</v>
      </c>
      <c r="BJ13" s="116" t="s">
        <v>84</v>
      </c>
    </row>
    <row r="14" spans="1:65" ht="44.25" customHeight="1">
      <c r="C14" s="154">
        <v>11</v>
      </c>
      <c r="D14" s="71" t="str">
        <f t="shared" si="32"/>
        <v>○</v>
      </c>
      <c r="E14" s="72">
        <f t="shared" si="20"/>
        <v>45393</v>
      </c>
      <c r="F14" s="85" t="str">
        <f t="shared" si="2"/>
        <v>A0411</v>
      </c>
      <c r="G14" s="80" t="s">
        <v>268</v>
      </c>
      <c r="H14" s="165" t="str">
        <f t="shared" si="33"/>
        <v/>
      </c>
      <c r="I14" s="166">
        <v>11</v>
      </c>
      <c r="J14" s="167">
        <f t="shared" si="21"/>
        <v>45423</v>
      </c>
      <c r="K14" s="168" t="str">
        <f t="shared" si="3"/>
        <v>A0511</v>
      </c>
      <c r="L14" s="184" t="s">
        <v>84</v>
      </c>
      <c r="M14" s="71" t="str">
        <f t="shared" si="0"/>
        <v>○</v>
      </c>
      <c r="N14" s="77">
        <v>11</v>
      </c>
      <c r="O14" s="72">
        <f t="shared" si="22"/>
        <v>45454</v>
      </c>
      <c r="P14" s="85" t="str">
        <f t="shared" si="4"/>
        <v>A0611</v>
      </c>
      <c r="Q14" s="87"/>
      <c r="R14" s="71" t="str">
        <f t="shared" si="5"/>
        <v>○</v>
      </c>
      <c r="S14" s="77">
        <v>11</v>
      </c>
      <c r="T14" s="72">
        <f t="shared" si="23"/>
        <v>45484</v>
      </c>
      <c r="U14" s="85" t="str">
        <f t="shared" si="6"/>
        <v>A0711</v>
      </c>
      <c r="V14" s="79" t="s">
        <v>270</v>
      </c>
      <c r="W14" s="165"/>
      <c r="X14" s="166">
        <v>11</v>
      </c>
      <c r="Y14" s="167">
        <f t="shared" si="24"/>
        <v>45515</v>
      </c>
      <c r="Z14" s="168" t="str">
        <f t="shared" si="7"/>
        <v>A0811</v>
      </c>
      <c r="AA14" s="172" t="s">
        <v>107</v>
      </c>
      <c r="AB14" s="71" t="str">
        <f t="shared" si="8"/>
        <v>○</v>
      </c>
      <c r="AC14" s="77">
        <v>11</v>
      </c>
      <c r="AD14" s="72">
        <f t="shared" si="25"/>
        <v>45546</v>
      </c>
      <c r="AE14" s="85" t="str">
        <f t="shared" si="9"/>
        <v>A0911</v>
      </c>
      <c r="AF14" s="79" t="s">
        <v>225</v>
      </c>
      <c r="AG14" s="71" t="str">
        <f t="shared" si="10"/>
        <v>○</v>
      </c>
      <c r="AH14" s="77">
        <v>11</v>
      </c>
      <c r="AI14" s="72">
        <f t="shared" si="26"/>
        <v>45576</v>
      </c>
      <c r="AJ14" s="85" t="str">
        <f t="shared" si="11"/>
        <v>A1011</v>
      </c>
      <c r="AK14" s="119" t="s">
        <v>130</v>
      </c>
      <c r="AL14" s="71" t="s">
        <v>83</v>
      </c>
      <c r="AM14" s="77">
        <v>11</v>
      </c>
      <c r="AN14" s="72">
        <f t="shared" si="27"/>
        <v>45607</v>
      </c>
      <c r="AO14" s="85" t="str">
        <f t="shared" si="13"/>
        <v>A1111</v>
      </c>
      <c r="AP14" s="87"/>
      <c r="AQ14" s="71" t="str">
        <f t="shared" si="14"/>
        <v>○</v>
      </c>
      <c r="AR14" s="77">
        <v>11</v>
      </c>
      <c r="AS14" s="72">
        <f t="shared" si="28"/>
        <v>45637</v>
      </c>
      <c r="AT14" s="85" t="str">
        <f t="shared" si="15"/>
        <v>A1211</v>
      </c>
      <c r="AU14" s="79" t="s">
        <v>227</v>
      </c>
      <c r="AV14" s="165" t="str">
        <f t="shared" si="34"/>
        <v/>
      </c>
      <c r="AW14" s="166">
        <v>11</v>
      </c>
      <c r="AX14" s="167">
        <f t="shared" si="29"/>
        <v>45668</v>
      </c>
      <c r="AY14" s="168" t="str">
        <f t="shared" si="16"/>
        <v>B0111</v>
      </c>
      <c r="AZ14" s="171"/>
      <c r="BA14" s="165"/>
      <c r="BB14" s="166">
        <v>11</v>
      </c>
      <c r="BC14" s="167">
        <f t="shared" si="30"/>
        <v>45699</v>
      </c>
      <c r="BD14" s="168" t="str">
        <f t="shared" si="17"/>
        <v>B0211</v>
      </c>
      <c r="BE14" s="172" t="s">
        <v>133</v>
      </c>
      <c r="BF14" s="71" t="str">
        <f t="shared" si="18"/>
        <v>○</v>
      </c>
      <c r="BG14" s="77">
        <v>11</v>
      </c>
      <c r="BH14" s="72">
        <f t="shared" si="31"/>
        <v>45727</v>
      </c>
      <c r="BI14" s="85" t="str">
        <f t="shared" si="19"/>
        <v>B0311</v>
      </c>
      <c r="BJ14" s="116"/>
    </row>
    <row r="15" spans="1:65" ht="44.25" customHeight="1">
      <c r="C15" s="154">
        <v>12</v>
      </c>
      <c r="D15" s="71" t="str">
        <f t="shared" si="32"/>
        <v>○</v>
      </c>
      <c r="E15" s="72">
        <f t="shared" si="20"/>
        <v>45394</v>
      </c>
      <c r="F15" s="85" t="str">
        <f t="shared" si="2"/>
        <v>A0412</v>
      </c>
      <c r="G15" s="86"/>
      <c r="H15" s="165" t="str">
        <f t="shared" si="33"/>
        <v/>
      </c>
      <c r="I15" s="166">
        <v>12</v>
      </c>
      <c r="J15" s="167">
        <f t="shared" si="21"/>
        <v>45424</v>
      </c>
      <c r="K15" s="168" t="str">
        <f t="shared" si="3"/>
        <v>A0512</v>
      </c>
      <c r="L15" s="171" t="s">
        <v>237</v>
      </c>
      <c r="M15" s="71" t="str">
        <f t="shared" si="0"/>
        <v>○</v>
      </c>
      <c r="N15" s="77">
        <v>12</v>
      </c>
      <c r="O15" s="72">
        <f t="shared" si="22"/>
        <v>45455</v>
      </c>
      <c r="P15" s="85" t="str">
        <f t="shared" si="4"/>
        <v>A0612</v>
      </c>
      <c r="Q15" s="79" t="s">
        <v>264</v>
      </c>
      <c r="R15" s="71" t="str">
        <f t="shared" si="5"/>
        <v>○</v>
      </c>
      <c r="S15" s="77">
        <v>12</v>
      </c>
      <c r="T15" s="72">
        <f t="shared" si="23"/>
        <v>45485</v>
      </c>
      <c r="U15" s="85" t="str">
        <f t="shared" si="6"/>
        <v>A0712</v>
      </c>
      <c r="V15" s="79" t="s">
        <v>117</v>
      </c>
      <c r="W15" s="165"/>
      <c r="X15" s="166">
        <v>12</v>
      </c>
      <c r="Y15" s="167">
        <f t="shared" si="24"/>
        <v>45516</v>
      </c>
      <c r="Z15" s="168" t="str">
        <f t="shared" si="7"/>
        <v>A0812</v>
      </c>
      <c r="AA15" s="172" t="s">
        <v>123</v>
      </c>
      <c r="AB15" s="71" t="str">
        <f t="shared" si="8"/>
        <v>○</v>
      </c>
      <c r="AC15" s="77">
        <v>12</v>
      </c>
      <c r="AD15" s="72">
        <f t="shared" si="25"/>
        <v>45547</v>
      </c>
      <c r="AE15" s="85" t="str">
        <f t="shared" si="9"/>
        <v>A0912</v>
      </c>
      <c r="AF15" s="79" t="s">
        <v>205</v>
      </c>
      <c r="AG15" s="165" t="str">
        <f t="shared" si="10"/>
        <v/>
      </c>
      <c r="AH15" s="166">
        <v>12</v>
      </c>
      <c r="AI15" s="167">
        <f t="shared" si="26"/>
        <v>45577</v>
      </c>
      <c r="AJ15" s="168" t="str">
        <f t="shared" si="11"/>
        <v>A1012</v>
      </c>
      <c r="AK15" s="171"/>
      <c r="AL15" s="71" t="str">
        <f t="shared" si="12"/>
        <v>○</v>
      </c>
      <c r="AM15" s="77">
        <v>12</v>
      </c>
      <c r="AN15" s="72">
        <f t="shared" si="27"/>
        <v>45608</v>
      </c>
      <c r="AO15" s="85" t="str">
        <f t="shared" si="13"/>
        <v>A1112</v>
      </c>
      <c r="AP15" s="198"/>
      <c r="AQ15" s="71" t="str">
        <f t="shared" si="14"/>
        <v>○</v>
      </c>
      <c r="AR15" s="77">
        <v>12</v>
      </c>
      <c r="AS15" s="72">
        <f t="shared" si="28"/>
        <v>45638</v>
      </c>
      <c r="AT15" s="85" t="str">
        <f t="shared" si="15"/>
        <v>A1212</v>
      </c>
      <c r="AU15" s="87"/>
      <c r="AV15" s="165" t="str">
        <f t="shared" si="34"/>
        <v/>
      </c>
      <c r="AW15" s="166">
        <v>12</v>
      </c>
      <c r="AX15" s="167">
        <f t="shared" si="29"/>
        <v>45669</v>
      </c>
      <c r="AY15" s="168" t="str">
        <f t="shared" si="16"/>
        <v>B0112</v>
      </c>
      <c r="AZ15" s="171" t="s">
        <v>84</v>
      </c>
      <c r="BA15" s="71" t="str">
        <f t="shared" si="1"/>
        <v>○</v>
      </c>
      <c r="BB15" s="77">
        <v>12</v>
      </c>
      <c r="BC15" s="72">
        <f t="shared" si="30"/>
        <v>45700</v>
      </c>
      <c r="BD15" s="85" t="str">
        <f t="shared" si="17"/>
        <v>B0212</v>
      </c>
      <c r="BE15" s="87" t="s">
        <v>153</v>
      </c>
      <c r="BF15" s="71" t="str">
        <f t="shared" si="18"/>
        <v>○</v>
      </c>
      <c r="BG15" s="77">
        <v>12</v>
      </c>
      <c r="BH15" s="72">
        <f t="shared" si="31"/>
        <v>45728</v>
      </c>
      <c r="BI15" s="85" t="str">
        <f t="shared" si="19"/>
        <v>B0312</v>
      </c>
      <c r="BJ15" s="117" t="s">
        <v>261</v>
      </c>
    </row>
    <row r="16" spans="1:65" ht="44.25" customHeight="1">
      <c r="C16" s="178">
        <v>13</v>
      </c>
      <c r="D16" s="165" t="str">
        <f t="shared" si="32"/>
        <v/>
      </c>
      <c r="E16" s="167">
        <f t="shared" si="20"/>
        <v>45395</v>
      </c>
      <c r="F16" s="168" t="str">
        <f t="shared" si="2"/>
        <v>A0413</v>
      </c>
      <c r="G16" s="180" t="s">
        <v>84</v>
      </c>
      <c r="H16" s="71" t="str">
        <f t="shared" si="33"/>
        <v>○</v>
      </c>
      <c r="I16" s="77">
        <v>13</v>
      </c>
      <c r="J16" s="72">
        <f t="shared" si="21"/>
        <v>45425</v>
      </c>
      <c r="K16" s="85" t="str">
        <f t="shared" si="3"/>
        <v>A0513</v>
      </c>
      <c r="L16" s="79" t="s">
        <v>239</v>
      </c>
      <c r="M16" s="71" t="str">
        <f t="shared" si="0"/>
        <v>○</v>
      </c>
      <c r="N16" s="77">
        <v>13</v>
      </c>
      <c r="O16" s="72">
        <f t="shared" si="22"/>
        <v>45456</v>
      </c>
      <c r="P16" s="85" t="str">
        <f t="shared" si="4"/>
        <v>A0613</v>
      </c>
      <c r="Q16" s="79" t="s">
        <v>212</v>
      </c>
      <c r="R16" s="165" t="str">
        <f t="shared" si="5"/>
        <v/>
      </c>
      <c r="S16" s="166">
        <v>13</v>
      </c>
      <c r="T16" s="167">
        <f t="shared" si="23"/>
        <v>45486</v>
      </c>
      <c r="U16" s="168" t="str">
        <f t="shared" si="6"/>
        <v>A0713</v>
      </c>
      <c r="V16" s="171"/>
      <c r="W16" s="165"/>
      <c r="X16" s="166">
        <v>13</v>
      </c>
      <c r="Y16" s="167">
        <f t="shared" si="24"/>
        <v>45517</v>
      </c>
      <c r="Z16" s="168" t="str">
        <f t="shared" si="7"/>
        <v>A0813</v>
      </c>
      <c r="AA16" s="172"/>
      <c r="AB16" s="71" t="str">
        <f t="shared" si="8"/>
        <v>○</v>
      </c>
      <c r="AC16" s="77">
        <v>13</v>
      </c>
      <c r="AD16" s="72">
        <f t="shared" si="25"/>
        <v>45548</v>
      </c>
      <c r="AE16" s="85" t="str">
        <f t="shared" si="9"/>
        <v>A0913</v>
      </c>
      <c r="AF16" s="87"/>
      <c r="AG16" s="165" t="str">
        <f t="shared" si="10"/>
        <v/>
      </c>
      <c r="AH16" s="166">
        <v>13</v>
      </c>
      <c r="AI16" s="167">
        <f t="shared" si="26"/>
        <v>45578</v>
      </c>
      <c r="AJ16" s="168" t="str">
        <f t="shared" si="11"/>
        <v>A1013</v>
      </c>
      <c r="AK16" s="171"/>
      <c r="AL16" s="71" t="str">
        <f t="shared" si="12"/>
        <v>○</v>
      </c>
      <c r="AM16" s="77">
        <v>13</v>
      </c>
      <c r="AN16" s="72">
        <f t="shared" si="27"/>
        <v>45609</v>
      </c>
      <c r="AO16" s="85" t="str">
        <f t="shared" si="13"/>
        <v>A1113</v>
      </c>
      <c r="AP16" s="79" t="s">
        <v>194</v>
      </c>
      <c r="AQ16" s="71" t="str">
        <f t="shared" si="14"/>
        <v>○</v>
      </c>
      <c r="AR16" s="77">
        <v>13</v>
      </c>
      <c r="AS16" s="72">
        <f t="shared" si="28"/>
        <v>45639</v>
      </c>
      <c r="AT16" s="85" t="str">
        <f t="shared" si="15"/>
        <v>A1213</v>
      </c>
      <c r="AU16" s="87"/>
      <c r="AV16" s="165"/>
      <c r="AW16" s="166">
        <v>13</v>
      </c>
      <c r="AX16" s="167">
        <f t="shared" si="29"/>
        <v>45670</v>
      </c>
      <c r="AY16" s="168" t="str">
        <f t="shared" si="16"/>
        <v>B0113</v>
      </c>
      <c r="AZ16" s="172" t="s">
        <v>109</v>
      </c>
      <c r="BA16" s="71" t="str">
        <f t="shared" si="1"/>
        <v>○</v>
      </c>
      <c r="BB16" s="77">
        <v>13</v>
      </c>
      <c r="BC16" s="72">
        <f t="shared" si="30"/>
        <v>45701</v>
      </c>
      <c r="BD16" s="85" t="str">
        <f t="shared" si="17"/>
        <v>B0213</v>
      </c>
      <c r="BE16" s="79" t="s">
        <v>220</v>
      </c>
      <c r="BF16" s="71" t="str">
        <f t="shared" si="18"/>
        <v>○</v>
      </c>
      <c r="BG16" s="77">
        <v>13</v>
      </c>
      <c r="BH16" s="72">
        <f t="shared" si="31"/>
        <v>45729</v>
      </c>
      <c r="BI16" s="85" t="str">
        <f t="shared" si="19"/>
        <v>B0313</v>
      </c>
      <c r="BJ16" s="117" t="s">
        <v>208</v>
      </c>
    </row>
    <row r="17" spans="3:62" ht="44.25" customHeight="1">
      <c r="C17" s="178">
        <v>14</v>
      </c>
      <c r="D17" s="165" t="str">
        <f t="shared" si="32"/>
        <v/>
      </c>
      <c r="E17" s="167">
        <f t="shared" si="20"/>
        <v>45396</v>
      </c>
      <c r="F17" s="168" t="str">
        <f t="shared" si="2"/>
        <v>A0414</v>
      </c>
      <c r="G17" s="180" t="s">
        <v>84</v>
      </c>
      <c r="H17" s="71" t="str">
        <f t="shared" si="33"/>
        <v>○</v>
      </c>
      <c r="I17" s="77">
        <v>14</v>
      </c>
      <c r="J17" s="72">
        <f t="shared" si="21"/>
        <v>45426</v>
      </c>
      <c r="K17" s="85" t="str">
        <f t="shared" si="3"/>
        <v>A0514</v>
      </c>
      <c r="L17" s="79" t="s">
        <v>257</v>
      </c>
      <c r="M17" s="71" t="str">
        <f t="shared" si="0"/>
        <v>○</v>
      </c>
      <c r="N17" s="77">
        <v>14</v>
      </c>
      <c r="O17" s="72">
        <f t="shared" si="22"/>
        <v>45457</v>
      </c>
      <c r="P17" s="85" t="str">
        <f t="shared" si="4"/>
        <v>A0614</v>
      </c>
      <c r="Q17" s="87"/>
      <c r="R17" s="165" t="str">
        <f t="shared" si="5"/>
        <v/>
      </c>
      <c r="S17" s="166">
        <v>14</v>
      </c>
      <c r="T17" s="167">
        <f t="shared" si="23"/>
        <v>45487</v>
      </c>
      <c r="U17" s="168" t="str">
        <f t="shared" si="6"/>
        <v>A0714</v>
      </c>
      <c r="V17" s="171"/>
      <c r="W17" s="165"/>
      <c r="X17" s="166">
        <v>14</v>
      </c>
      <c r="Y17" s="167">
        <f t="shared" si="24"/>
        <v>45518</v>
      </c>
      <c r="Z17" s="168" t="str">
        <f t="shared" si="7"/>
        <v>A0814</v>
      </c>
      <c r="AA17" s="172"/>
      <c r="AB17" s="165" t="str">
        <f t="shared" si="8"/>
        <v/>
      </c>
      <c r="AC17" s="166">
        <v>14</v>
      </c>
      <c r="AD17" s="167">
        <f t="shared" si="25"/>
        <v>45549</v>
      </c>
      <c r="AE17" s="168" t="str">
        <f t="shared" si="9"/>
        <v>A0914</v>
      </c>
      <c r="AF17" s="171"/>
      <c r="AG17" s="165"/>
      <c r="AH17" s="166">
        <v>14</v>
      </c>
      <c r="AI17" s="167">
        <f t="shared" si="26"/>
        <v>45579</v>
      </c>
      <c r="AJ17" s="168" t="str">
        <f t="shared" si="11"/>
        <v>A1014</v>
      </c>
      <c r="AK17" s="172" t="s">
        <v>131</v>
      </c>
      <c r="AL17" s="71" t="str">
        <f t="shared" si="12"/>
        <v>○</v>
      </c>
      <c r="AM17" s="77">
        <v>14</v>
      </c>
      <c r="AN17" s="72">
        <f t="shared" si="27"/>
        <v>45610</v>
      </c>
      <c r="AO17" s="85" t="str">
        <f t="shared" si="13"/>
        <v>A1114</v>
      </c>
      <c r="AP17" s="87"/>
      <c r="AQ17" s="165" t="str">
        <f t="shared" si="14"/>
        <v/>
      </c>
      <c r="AR17" s="166">
        <v>14</v>
      </c>
      <c r="AS17" s="167">
        <f t="shared" si="28"/>
        <v>45640</v>
      </c>
      <c r="AT17" s="168" t="str">
        <f t="shared" si="15"/>
        <v>A1214</v>
      </c>
      <c r="AU17" s="171" t="s">
        <v>84</v>
      </c>
      <c r="AV17" s="71" t="str">
        <f t="shared" si="34"/>
        <v>○</v>
      </c>
      <c r="AW17" s="77">
        <v>14</v>
      </c>
      <c r="AX17" s="135">
        <f t="shared" si="29"/>
        <v>45671</v>
      </c>
      <c r="AY17" s="91" t="str">
        <f t="shared" si="16"/>
        <v>B0114</v>
      </c>
      <c r="AZ17" s="79"/>
      <c r="BA17" s="71" t="str">
        <f t="shared" si="1"/>
        <v>○</v>
      </c>
      <c r="BB17" s="77">
        <v>14</v>
      </c>
      <c r="BC17" s="72">
        <f t="shared" si="30"/>
        <v>45702</v>
      </c>
      <c r="BD17" s="85" t="str">
        <f t="shared" si="17"/>
        <v>B0214</v>
      </c>
      <c r="BE17" s="87"/>
      <c r="BF17" s="71" t="str">
        <f t="shared" si="18"/>
        <v>○</v>
      </c>
      <c r="BG17" s="77">
        <v>14</v>
      </c>
      <c r="BH17" s="72">
        <f t="shared" si="31"/>
        <v>45730</v>
      </c>
      <c r="BI17" s="85" t="str">
        <f t="shared" si="19"/>
        <v>B0314</v>
      </c>
      <c r="BJ17" s="116" t="s">
        <v>106</v>
      </c>
    </row>
    <row r="18" spans="3:62" ht="44.25" customHeight="1">
      <c r="C18" s="154">
        <v>15</v>
      </c>
      <c r="D18" s="71" t="str">
        <f t="shared" si="32"/>
        <v>○</v>
      </c>
      <c r="E18" s="72">
        <f t="shared" si="20"/>
        <v>45397</v>
      </c>
      <c r="F18" s="85" t="str">
        <f t="shared" si="2"/>
        <v>A0415</v>
      </c>
      <c r="G18" s="86"/>
      <c r="H18" s="71" t="str">
        <f t="shared" si="33"/>
        <v>○</v>
      </c>
      <c r="I18" s="77">
        <v>15</v>
      </c>
      <c r="J18" s="72">
        <f t="shared" si="21"/>
        <v>45427</v>
      </c>
      <c r="K18" s="85" t="str">
        <f t="shared" si="3"/>
        <v>A0515</v>
      </c>
      <c r="L18" s="119" t="s">
        <v>234</v>
      </c>
      <c r="M18" s="165" t="str">
        <f t="shared" si="0"/>
        <v/>
      </c>
      <c r="N18" s="166">
        <v>15</v>
      </c>
      <c r="O18" s="167">
        <f t="shared" si="22"/>
        <v>45458</v>
      </c>
      <c r="P18" s="168" t="str">
        <f t="shared" si="4"/>
        <v>A0615</v>
      </c>
      <c r="Q18" s="171"/>
      <c r="R18" s="165"/>
      <c r="S18" s="166">
        <v>15</v>
      </c>
      <c r="T18" s="167">
        <f t="shared" si="23"/>
        <v>45488</v>
      </c>
      <c r="U18" s="168" t="str">
        <f t="shared" si="6"/>
        <v>A0715</v>
      </c>
      <c r="V18" s="172" t="s">
        <v>124</v>
      </c>
      <c r="W18" s="165"/>
      <c r="X18" s="166">
        <v>15</v>
      </c>
      <c r="Y18" s="167">
        <f t="shared" si="24"/>
        <v>45519</v>
      </c>
      <c r="Z18" s="168" t="str">
        <f t="shared" si="7"/>
        <v>A0815</v>
      </c>
      <c r="AA18" s="172"/>
      <c r="AB18" s="165" t="str">
        <f t="shared" si="8"/>
        <v/>
      </c>
      <c r="AC18" s="166">
        <v>15</v>
      </c>
      <c r="AD18" s="167">
        <f t="shared" si="25"/>
        <v>45550</v>
      </c>
      <c r="AE18" s="168" t="str">
        <f t="shared" si="9"/>
        <v>A0915</v>
      </c>
      <c r="AF18" s="171"/>
      <c r="AG18" s="71" t="str">
        <f t="shared" si="10"/>
        <v>○</v>
      </c>
      <c r="AH18" s="77">
        <v>15</v>
      </c>
      <c r="AI18" s="72">
        <f t="shared" si="26"/>
        <v>45580</v>
      </c>
      <c r="AJ18" s="85" t="str">
        <f t="shared" si="11"/>
        <v>A1015</v>
      </c>
      <c r="AK18" s="79"/>
      <c r="AL18" s="71" t="str">
        <f t="shared" si="12"/>
        <v>○</v>
      </c>
      <c r="AM18" s="77">
        <v>15</v>
      </c>
      <c r="AN18" s="72">
        <f t="shared" si="27"/>
        <v>45611</v>
      </c>
      <c r="AO18" s="85" t="str">
        <f t="shared" si="13"/>
        <v>A1115</v>
      </c>
      <c r="AP18" s="87"/>
      <c r="AQ18" s="165" t="str">
        <f t="shared" si="14"/>
        <v/>
      </c>
      <c r="AR18" s="166">
        <v>15</v>
      </c>
      <c r="AS18" s="167">
        <f t="shared" si="28"/>
        <v>45641</v>
      </c>
      <c r="AT18" s="168" t="str">
        <f t="shared" si="15"/>
        <v>A1215</v>
      </c>
      <c r="AU18" s="171" t="s">
        <v>84</v>
      </c>
      <c r="AV18" s="71" t="str">
        <f t="shared" si="34"/>
        <v>○</v>
      </c>
      <c r="AW18" s="77">
        <v>15</v>
      </c>
      <c r="AX18" s="72">
        <f t="shared" si="29"/>
        <v>45672</v>
      </c>
      <c r="AY18" s="85" t="str">
        <f t="shared" si="16"/>
        <v>B0115</v>
      </c>
      <c r="AZ18" s="79" t="s">
        <v>227</v>
      </c>
      <c r="BA18" s="165" t="str">
        <f t="shared" si="1"/>
        <v/>
      </c>
      <c r="BB18" s="166">
        <v>15</v>
      </c>
      <c r="BC18" s="167">
        <f t="shared" si="30"/>
        <v>45703</v>
      </c>
      <c r="BD18" s="168" t="str">
        <f t="shared" si="17"/>
        <v>B0215</v>
      </c>
      <c r="BE18" s="173" t="s">
        <v>84</v>
      </c>
      <c r="BF18" s="165" t="str">
        <f t="shared" si="18"/>
        <v/>
      </c>
      <c r="BG18" s="166">
        <v>15</v>
      </c>
      <c r="BH18" s="167">
        <f t="shared" si="31"/>
        <v>45731</v>
      </c>
      <c r="BI18" s="168" t="str">
        <f t="shared" si="19"/>
        <v>B0315</v>
      </c>
      <c r="BJ18" s="170" t="s">
        <v>84</v>
      </c>
    </row>
    <row r="19" spans="3:62" ht="44.25" customHeight="1">
      <c r="C19" s="154">
        <v>16</v>
      </c>
      <c r="D19" s="71" t="str">
        <f t="shared" si="32"/>
        <v>○</v>
      </c>
      <c r="E19" s="72">
        <f t="shared" si="20"/>
        <v>45398</v>
      </c>
      <c r="F19" s="85" t="str">
        <f t="shared" si="2"/>
        <v>A0416</v>
      </c>
      <c r="G19" s="80" t="s">
        <v>120</v>
      </c>
      <c r="H19" s="71" t="str">
        <f t="shared" si="33"/>
        <v>○</v>
      </c>
      <c r="I19" s="77">
        <v>16</v>
      </c>
      <c r="J19" s="72">
        <f t="shared" si="21"/>
        <v>45428</v>
      </c>
      <c r="K19" s="85" t="str">
        <f t="shared" si="3"/>
        <v>A0516</v>
      </c>
      <c r="L19" s="188" t="s">
        <v>210</v>
      </c>
      <c r="M19" s="165" t="str">
        <f t="shared" si="0"/>
        <v/>
      </c>
      <c r="N19" s="166">
        <v>16</v>
      </c>
      <c r="O19" s="167">
        <f t="shared" si="22"/>
        <v>45459</v>
      </c>
      <c r="P19" s="168" t="str">
        <f t="shared" si="4"/>
        <v>A0616</v>
      </c>
      <c r="Q19" s="171" t="s">
        <v>147</v>
      </c>
      <c r="R19" s="71" t="str">
        <f t="shared" si="5"/>
        <v>○</v>
      </c>
      <c r="S19" s="77">
        <v>16</v>
      </c>
      <c r="T19" s="72">
        <f t="shared" si="23"/>
        <v>45489</v>
      </c>
      <c r="U19" s="85" t="str">
        <f t="shared" si="6"/>
        <v>A0716</v>
      </c>
      <c r="V19" s="87" t="s">
        <v>84</v>
      </c>
      <c r="W19" s="165"/>
      <c r="X19" s="166">
        <v>16</v>
      </c>
      <c r="Y19" s="167">
        <f t="shared" si="24"/>
        <v>45520</v>
      </c>
      <c r="Z19" s="168" t="str">
        <f t="shared" si="7"/>
        <v>A0816</v>
      </c>
      <c r="AA19" s="172"/>
      <c r="AB19" s="165"/>
      <c r="AC19" s="166">
        <v>16</v>
      </c>
      <c r="AD19" s="167">
        <f t="shared" si="25"/>
        <v>45551</v>
      </c>
      <c r="AE19" s="168" t="str">
        <f t="shared" si="9"/>
        <v>A0916</v>
      </c>
      <c r="AF19" s="172" t="s">
        <v>95</v>
      </c>
      <c r="AG19" s="71" t="str">
        <f t="shared" si="10"/>
        <v>○</v>
      </c>
      <c r="AH19" s="77">
        <v>16</v>
      </c>
      <c r="AI19" s="72">
        <f t="shared" si="26"/>
        <v>45581</v>
      </c>
      <c r="AJ19" s="85" t="str">
        <f t="shared" si="11"/>
        <v>A1016</v>
      </c>
      <c r="AK19" s="79" t="s">
        <v>202</v>
      </c>
      <c r="AL19" s="165" t="str">
        <f t="shared" si="12"/>
        <v/>
      </c>
      <c r="AM19" s="166">
        <v>16</v>
      </c>
      <c r="AN19" s="167">
        <f t="shared" si="27"/>
        <v>45612</v>
      </c>
      <c r="AO19" s="168" t="str">
        <f t="shared" si="13"/>
        <v>A1116</v>
      </c>
      <c r="AP19" s="171" t="s">
        <v>84</v>
      </c>
      <c r="AQ19" s="71" t="str">
        <f t="shared" si="14"/>
        <v>○</v>
      </c>
      <c r="AR19" s="77">
        <v>16</v>
      </c>
      <c r="AS19" s="72">
        <f t="shared" si="28"/>
        <v>45642</v>
      </c>
      <c r="AT19" s="85" t="str">
        <f t="shared" si="15"/>
        <v>A1216</v>
      </c>
      <c r="AU19" s="79"/>
      <c r="AV19" s="71" t="str">
        <f t="shared" si="34"/>
        <v>○</v>
      </c>
      <c r="AW19" s="77">
        <v>16</v>
      </c>
      <c r="AX19" s="72">
        <f t="shared" si="29"/>
        <v>45673</v>
      </c>
      <c r="AY19" s="85" t="str">
        <f t="shared" si="16"/>
        <v>B0116</v>
      </c>
      <c r="AZ19" s="79" t="s">
        <v>247</v>
      </c>
      <c r="BA19" s="165" t="str">
        <f t="shared" si="1"/>
        <v/>
      </c>
      <c r="BB19" s="166">
        <v>16</v>
      </c>
      <c r="BC19" s="167">
        <f t="shared" si="30"/>
        <v>45704</v>
      </c>
      <c r="BD19" s="168" t="str">
        <f t="shared" si="17"/>
        <v>B0216</v>
      </c>
      <c r="BE19" s="171" t="s">
        <v>84</v>
      </c>
      <c r="BF19" s="165" t="str">
        <f t="shared" si="18"/>
        <v/>
      </c>
      <c r="BG19" s="166">
        <v>16</v>
      </c>
      <c r="BH19" s="167">
        <f t="shared" si="31"/>
        <v>45732</v>
      </c>
      <c r="BI19" s="168" t="str">
        <f t="shared" si="19"/>
        <v>B0316</v>
      </c>
      <c r="BJ19" s="170" t="s">
        <v>84</v>
      </c>
    </row>
    <row r="20" spans="3:62" ht="44.25" customHeight="1">
      <c r="C20" s="154">
        <v>17</v>
      </c>
      <c r="D20" s="71" t="str">
        <f t="shared" si="32"/>
        <v>○</v>
      </c>
      <c r="E20" s="72">
        <f t="shared" si="20"/>
        <v>45399</v>
      </c>
      <c r="F20" s="85" t="str">
        <f t="shared" si="2"/>
        <v>A0417</v>
      </c>
      <c r="G20" s="80" t="s">
        <v>122</v>
      </c>
      <c r="H20" s="71" t="str">
        <f t="shared" si="33"/>
        <v>○</v>
      </c>
      <c r="I20" s="77">
        <v>17</v>
      </c>
      <c r="J20" s="72">
        <f t="shared" si="21"/>
        <v>45429</v>
      </c>
      <c r="K20" s="85" t="str">
        <f t="shared" si="3"/>
        <v>A0517</v>
      </c>
      <c r="L20" s="119" t="s">
        <v>235</v>
      </c>
      <c r="M20" s="71" t="str">
        <f t="shared" si="0"/>
        <v>○</v>
      </c>
      <c r="N20" s="77">
        <v>17</v>
      </c>
      <c r="O20" s="72">
        <f t="shared" si="22"/>
        <v>45460</v>
      </c>
      <c r="P20" s="85" t="str">
        <f t="shared" si="4"/>
        <v>A0617</v>
      </c>
      <c r="Q20" s="87"/>
      <c r="R20" s="71" t="str">
        <f t="shared" si="5"/>
        <v>○</v>
      </c>
      <c r="S20" s="77">
        <v>17</v>
      </c>
      <c r="T20" s="72">
        <f t="shared" si="23"/>
        <v>45490</v>
      </c>
      <c r="U20" s="85" t="str">
        <f t="shared" si="6"/>
        <v>A0717</v>
      </c>
      <c r="V20" s="87"/>
      <c r="W20" s="165"/>
      <c r="X20" s="166">
        <v>17</v>
      </c>
      <c r="Y20" s="167">
        <f t="shared" si="24"/>
        <v>45521</v>
      </c>
      <c r="Z20" s="168" t="str">
        <f t="shared" si="7"/>
        <v>A0817</v>
      </c>
      <c r="AA20" s="172"/>
      <c r="AB20" s="71" t="str">
        <f t="shared" si="8"/>
        <v>○</v>
      </c>
      <c r="AC20" s="77">
        <v>17</v>
      </c>
      <c r="AD20" s="72">
        <f t="shared" si="25"/>
        <v>45552</v>
      </c>
      <c r="AE20" s="85" t="str">
        <f t="shared" si="9"/>
        <v>A0917</v>
      </c>
      <c r="AF20" s="79" t="s">
        <v>164</v>
      </c>
      <c r="AG20" s="71" t="str">
        <f t="shared" si="10"/>
        <v>○</v>
      </c>
      <c r="AH20" s="77">
        <v>17</v>
      </c>
      <c r="AI20" s="72">
        <f t="shared" si="26"/>
        <v>45582</v>
      </c>
      <c r="AJ20" s="85" t="str">
        <f t="shared" si="11"/>
        <v>A1017</v>
      </c>
      <c r="AK20" s="79"/>
      <c r="AL20" s="165" t="str">
        <f t="shared" si="12"/>
        <v/>
      </c>
      <c r="AM20" s="166">
        <v>17</v>
      </c>
      <c r="AN20" s="167">
        <f t="shared" si="27"/>
        <v>45613</v>
      </c>
      <c r="AO20" s="168" t="str">
        <f t="shared" si="13"/>
        <v>A1117</v>
      </c>
      <c r="AP20" s="171"/>
      <c r="AQ20" s="71" t="str">
        <f t="shared" si="14"/>
        <v>○</v>
      </c>
      <c r="AR20" s="77">
        <v>17</v>
      </c>
      <c r="AS20" s="72">
        <f t="shared" si="28"/>
        <v>45643</v>
      </c>
      <c r="AT20" s="85" t="str">
        <f t="shared" si="15"/>
        <v>A1217</v>
      </c>
      <c r="AU20" s="87" t="s">
        <v>84</v>
      </c>
      <c r="AV20" s="71" t="str">
        <f t="shared" si="34"/>
        <v>○</v>
      </c>
      <c r="AW20" s="77">
        <v>17</v>
      </c>
      <c r="AX20" s="72">
        <f t="shared" si="29"/>
        <v>45674</v>
      </c>
      <c r="AY20" s="85" t="str">
        <f t="shared" si="16"/>
        <v>B0117</v>
      </c>
      <c r="AZ20" s="193"/>
      <c r="BA20" s="71" t="str">
        <f t="shared" si="1"/>
        <v>○</v>
      </c>
      <c r="BB20" s="77">
        <v>17</v>
      </c>
      <c r="BC20" s="72">
        <f t="shared" si="30"/>
        <v>45705</v>
      </c>
      <c r="BD20" s="85" t="str">
        <f t="shared" si="17"/>
        <v>B0217</v>
      </c>
      <c r="BE20" s="79"/>
      <c r="BF20" s="71" t="str">
        <f t="shared" si="18"/>
        <v>○</v>
      </c>
      <c r="BG20" s="77">
        <v>17</v>
      </c>
      <c r="BH20" s="72">
        <f t="shared" si="31"/>
        <v>45733</v>
      </c>
      <c r="BI20" s="85" t="str">
        <f t="shared" si="19"/>
        <v>B0317</v>
      </c>
      <c r="BJ20" s="116"/>
    </row>
    <row r="21" spans="3:62" ht="44.25" customHeight="1">
      <c r="C21" s="154">
        <v>18</v>
      </c>
      <c r="D21" s="71" t="str">
        <f t="shared" si="32"/>
        <v>○</v>
      </c>
      <c r="E21" s="72">
        <f t="shared" si="20"/>
        <v>45400</v>
      </c>
      <c r="F21" s="85" t="str">
        <f t="shared" si="2"/>
        <v>A0418</v>
      </c>
      <c r="G21" s="90" t="s">
        <v>254</v>
      </c>
      <c r="H21" s="165" t="str">
        <f t="shared" si="33"/>
        <v/>
      </c>
      <c r="I21" s="166">
        <v>18</v>
      </c>
      <c r="J21" s="167">
        <f t="shared" si="21"/>
        <v>45430</v>
      </c>
      <c r="K21" s="168" t="str">
        <f t="shared" si="3"/>
        <v>A0518</v>
      </c>
      <c r="L21" s="173"/>
      <c r="M21" s="71" t="str">
        <f t="shared" si="0"/>
        <v>○</v>
      </c>
      <c r="N21" s="77">
        <v>18</v>
      </c>
      <c r="O21" s="72">
        <f t="shared" si="22"/>
        <v>45461</v>
      </c>
      <c r="P21" s="85" t="str">
        <f t="shared" si="4"/>
        <v>A0618</v>
      </c>
      <c r="Q21" s="79" t="s">
        <v>137</v>
      </c>
      <c r="R21" s="71" t="str">
        <f t="shared" si="5"/>
        <v>○</v>
      </c>
      <c r="S21" s="77">
        <v>18</v>
      </c>
      <c r="T21" s="72">
        <f t="shared" si="23"/>
        <v>45491</v>
      </c>
      <c r="U21" s="85" t="str">
        <f t="shared" si="6"/>
        <v>A0718</v>
      </c>
      <c r="V21" s="87"/>
      <c r="W21" s="165"/>
      <c r="X21" s="166">
        <v>18</v>
      </c>
      <c r="Y21" s="167">
        <f t="shared" si="24"/>
        <v>45522</v>
      </c>
      <c r="Z21" s="168" t="str">
        <f t="shared" si="7"/>
        <v>A0818</v>
      </c>
      <c r="AA21" s="172"/>
      <c r="AB21" s="71" t="str">
        <f t="shared" si="8"/>
        <v>○</v>
      </c>
      <c r="AC21" s="77">
        <v>18</v>
      </c>
      <c r="AD21" s="72">
        <f t="shared" si="25"/>
        <v>45553</v>
      </c>
      <c r="AE21" s="85" t="str">
        <f t="shared" si="9"/>
        <v>A0918</v>
      </c>
      <c r="AF21" s="79" t="s">
        <v>163</v>
      </c>
      <c r="AG21" s="71" t="str">
        <f t="shared" si="10"/>
        <v>○</v>
      </c>
      <c r="AH21" s="77">
        <v>18</v>
      </c>
      <c r="AI21" s="72">
        <f t="shared" si="26"/>
        <v>45583</v>
      </c>
      <c r="AJ21" s="85" t="str">
        <f t="shared" si="11"/>
        <v>A1018</v>
      </c>
      <c r="AK21" s="189" t="s">
        <v>92</v>
      </c>
      <c r="AL21" s="71" t="str">
        <f t="shared" si="12"/>
        <v>○</v>
      </c>
      <c r="AM21" s="77">
        <v>18</v>
      </c>
      <c r="AN21" s="72">
        <f t="shared" si="27"/>
        <v>45614</v>
      </c>
      <c r="AO21" s="85" t="str">
        <f t="shared" si="13"/>
        <v>A1118</v>
      </c>
      <c r="AP21" s="79" t="s">
        <v>143</v>
      </c>
      <c r="AQ21" s="71" t="str">
        <f t="shared" si="14"/>
        <v>○</v>
      </c>
      <c r="AR21" s="77">
        <v>18</v>
      </c>
      <c r="AS21" s="72">
        <f t="shared" si="28"/>
        <v>45644</v>
      </c>
      <c r="AT21" s="85" t="str">
        <f t="shared" si="15"/>
        <v>A1218</v>
      </c>
      <c r="AU21" s="79" t="s">
        <v>231</v>
      </c>
      <c r="AV21" s="165" t="str">
        <f t="shared" si="34"/>
        <v/>
      </c>
      <c r="AW21" s="166">
        <v>18</v>
      </c>
      <c r="AX21" s="167">
        <f t="shared" si="29"/>
        <v>45675</v>
      </c>
      <c r="AY21" s="168" t="str">
        <f t="shared" si="16"/>
        <v>B0118</v>
      </c>
      <c r="AZ21" s="172" t="s">
        <v>104</v>
      </c>
      <c r="BA21" s="71" t="str">
        <f t="shared" si="1"/>
        <v>○</v>
      </c>
      <c r="BB21" s="77">
        <v>18</v>
      </c>
      <c r="BC21" s="72">
        <f t="shared" si="30"/>
        <v>45706</v>
      </c>
      <c r="BD21" s="85" t="str">
        <f t="shared" si="17"/>
        <v>B0218</v>
      </c>
      <c r="BE21" s="79" t="s">
        <v>187</v>
      </c>
      <c r="BF21" s="71" t="str">
        <f t="shared" si="18"/>
        <v>○</v>
      </c>
      <c r="BG21" s="77">
        <v>18</v>
      </c>
      <c r="BH21" s="72">
        <f t="shared" si="31"/>
        <v>45734</v>
      </c>
      <c r="BI21" s="85" t="str">
        <f t="shared" si="19"/>
        <v>B0318</v>
      </c>
      <c r="BJ21" s="116"/>
    </row>
    <row r="22" spans="3:62" ht="44.25" customHeight="1">
      <c r="C22" s="154">
        <v>19</v>
      </c>
      <c r="D22" s="71" t="str">
        <f t="shared" si="32"/>
        <v>○</v>
      </c>
      <c r="E22" s="72">
        <f t="shared" si="20"/>
        <v>45401</v>
      </c>
      <c r="F22" s="85" t="str">
        <f t="shared" si="2"/>
        <v>A0419</v>
      </c>
      <c r="G22" s="92" t="s">
        <v>106</v>
      </c>
      <c r="H22" s="165" t="str">
        <f t="shared" si="33"/>
        <v/>
      </c>
      <c r="I22" s="166">
        <v>19</v>
      </c>
      <c r="J22" s="167">
        <f t="shared" si="21"/>
        <v>45431</v>
      </c>
      <c r="K22" s="168" t="str">
        <f t="shared" si="3"/>
        <v>A0519</v>
      </c>
      <c r="L22" s="181" t="s">
        <v>84</v>
      </c>
      <c r="M22" s="71" t="str">
        <f t="shared" si="0"/>
        <v>○</v>
      </c>
      <c r="N22" s="77">
        <v>19</v>
      </c>
      <c r="O22" s="72">
        <f t="shared" si="22"/>
        <v>45462</v>
      </c>
      <c r="P22" s="85" t="str">
        <f t="shared" si="4"/>
        <v>A0619</v>
      </c>
      <c r="Q22" s="79" t="s">
        <v>203</v>
      </c>
      <c r="R22" s="71" t="str">
        <f t="shared" si="5"/>
        <v>○</v>
      </c>
      <c r="S22" s="77">
        <v>19</v>
      </c>
      <c r="T22" s="72">
        <f t="shared" si="23"/>
        <v>45492</v>
      </c>
      <c r="U22" s="85" t="str">
        <f t="shared" si="6"/>
        <v>A0719</v>
      </c>
      <c r="V22" s="79"/>
      <c r="W22" s="165"/>
      <c r="X22" s="166">
        <v>19</v>
      </c>
      <c r="Y22" s="167">
        <f t="shared" si="24"/>
        <v>45523</v>
      </c>
      <c r="Z22" s="168" t="str">
        <f t="shared" si="7"/>
        <v>A0819</v>
      </c>
      <c r="AA22" s="172" t="s">
        <v>91</v>
      </c>
      <c r="AB22" s="71" t="str">
        <f t="shared" si="8"/>
        <v>○</v>
      </c>
      <c r="AC22" s="77">
        <v>19</v>
      </c>
      <c r="AD22" s="72">
        <f t="shared" si="25"/>
        <v>45554</v>
      </c>
      <c r="AE22" s="85" t="str">
        <f t="shared" si="9"/>
        <v>A0919</v>
      </c>
      <c r="AF22" s="79" t="s">
        <v>216</v>
      </c>
      <c r="AG22" s="71" t="s">
        <v>83</v>
      </c>
      <c r="AH22" s="77">
        <v>19</v>
      </c>
      <c r="AI22" s="72">
        <f t="shared" si="26"/>
        <v>45584</v>
      </c>
      <c r="AJ22" s="85" t="str">
        <f t="shared" si="11"/>
        <v>A1019</v>
      </c>
      <c r="AK22" s="79" t="s">
        <v>88</v>
      </c>
      <c r="AL22" s="71" t="str">
        <f t="shared" si="12"/>
        <v>○</v>
      </c>
      <c r="AM22" s="77">
        <v>19</v>
      </c>
      <c r="AN22" s="72">
        <f t="shared" si="27"/>
        <v>45615</v>
      </c>
      <c r="AO22" s="85" t="str">
        <f t="shared" si="13"/>
        <v>A1119</v>
      </c>
      <c r="AP22" s="79" t="s">
        <v>143</v>
      </c>
      <c r="AQ22" s="71" t="str">
        <f t="shared" si="14"/>
        <v>○</v>
      </c>
      <c r="AR22" s="77">
        <v>19</v>
      </c>
      <c r="AS22" s="72">
        <f t="shared" si="28"/>
        <v>45645</v>
      </c>
      <c r="AT22" s="85" t="str">
        <f t="shared" si="15"/>
        <v>A1219</v>
      </c>
      <c r="AU22" s="79" t="s">
        <v>206</v>
      </c>
      <c r="AV22" s="165" t="str">
        <f t="shared" si="34"/>
        <v/>
      </c>
      <c r="AW22" s="166">
        <v>19</v>
      </c>
      <c r="AX22" s="167">
        <f t="shared" si="29"/>
        <v>45676</v>
      </c>
      <c r="AY22" s="168" t="str">
        <f t="shared" si="16"/>
        <v>B0119</v>
      </c>
      <c r="AZ22" s="172" t="s">
        <v>105</v>
      </c>
      <c r="BA22" s="71" t="str">
        <f t="shared" si="1"/>
        <v>○</v>
      </c>
      <c r="BB22" s="77">
        <v>19</v>
      </c>
      <c r="BC22" s="72">
        <f t="shared" si="30"/>
        <v>45707</v>
      </c>
      <c r="BD22" s="85" t="str">
        <f t="shared" si="17"/>
        <v>B0219</v>
      </c>
      <c r="BE22" s="87" t="s">
        <v>168</v>
      </c>
      <c r="BF22" s="71" t="str">
        <f>IF(WEEKDAY(BH22)=7,"",IF(WEEKDAY(BH22)=1,"","○"))</f>
        <v>○</v>
      </c>
      <c r="BG22" s="77">
        <v>19</v>
      </c>
      <c r="BH22" s="72">
        <f t="shared" si="31"/>
        <v>45735</v>
      </c>
      <c r="BI22" s="85" t="str">
        <f t="shared" si="19"/>
        <v>B0319</v>
      </c>
      <c r="BJ22" s="116"/>
    </row>
    <row r="23" spans="3:62" ht="44.25" customHeight="1">
      <c r="C23" s="178">
        <v>20</v>
      </c>
      <c r="D23" s="165" t="str">
        <f t="shared" si="32"/>
        <v/>
      </c>
      <c r="E23" s="167">
        <f t="shared" si="20"/>
        <v>45402</v>
      </c>
      <c r="F23" s="168" t="str">
        <f t="shared" si="2"/>
        <v>A0420</v>
      </c>
      <c r="G23" s="180" t="s">
        <v>84</v>
      </c>
      <c r="H23" s="71" t="str">
        <f t="shared" si="33"/>
        <v>○</v>
      </c>
      <c r="I23" s="77">
        <v>20</v>
      </c>
      <c r="J23" s="72">
        <f t="shared" si="21"/>
        <v>45432</v>
      </c>
      <c r="K23" s="85" t="str">
        <f t="shared" si="3"/>
        <v>A0520</v>
      </c>
      <c r="L23" s="79" t="s">
        <v>170</v>
      </c>
      <c r="M23" s="71" t="str">
        <f t="shared" si="0"/>
        <v>○</v>
      </c>
      <c r="N23" s="77">
        <v>20</v>
      </c>
      <c r="O23" s="72">
        <f t="shared" si="22"/>
        <v>45463</v>
      </c>
      <c r="P23" s="85" t="str">
        <f t="shared" si="4"/>
        <v>A0620</v>
      </c>
      <c r="Q23" s="87" t="s">
        <v>142</v>
      </c>
      <c r="R23" s="165" t="str">
        <f t="shared" si="5"/>
        <v/>
      </c>
      <c r="S23" s="166">
        <v>20</v>
      </c>
      <c r="T23" s="167">
        <f t="shared" si="23"/>
        <v>45493</v>
      </c>
      <c r="U23" s="168" t="str">
        <f t="shared" si="6"/>
        <v>A0720</v>
      </c>
      <c r="V23" s="171" t="s">
        <v>121</v>
      </c>
      <c r="W23" s="165"/>
      <c r="X23" s="166">
        <v>20</v>
      </c>
      <c r="Y23" s="167">
        <f t="shared" si="24"/>
        <v>45524</v>
      </c>
      <c r="Z23" s="168" t="str">
        <f t="shared" si="7"/>
        <v>A0820</v>
      </c>
      <c r="AA23" s="171" t="str">
        <f>VLOOKUP(Z23,[1]月行事予定!$B$6:$H$370,7)</f>
        <v xml:space="preserve">
</v>
      </c>
      <c r="AB23" s="71" t="str">
        <f t="shared" si="8"/>
        <v>○</v>
      </c>
      <c r="AC23" s="77">
        <v>20</v>
      </c>
      <c r="AD23" s="72">
        <f t="shared" si="25"/>
        <v>45555</v>
      </c>
      <c r="AE23" s="85" t="str">
        <f t="shared" si="9"/>
        <v>A0920</v>
      </c>
      <c r="AF23" s="87"/>
      <c r="AG23" s="165"/>
      <c r="AH23" s="166">
        <v>20</v>
      </c>
      <c r="AI23" s="167">
        <f t="shared" si="26"/>
        <v>45585</v>
      </c>
      <c r="AJ23" s="168" t="str">
        <f t="shared" si="11"/>
        <v>A1020</v>
      </c>
      <c r="AK23" s="171" t="s">
        <v>84</v>
      </c>
      <c r="AL23" s="165"/>
      <c r="AM23" s="166">
        <v>20</v>
      </c>
      <c r="AN23" s="167">
        <f t="shared" si="27"/>
        <v>45616</v>
      </c>
      <c r="AO23" s="168" t="str">
        <f t="shared" si="13"/>
        <v>A1120</v>
      </c>
      <c r="AP23" s="172" t="s">
        <v>110</v>
      </c>
      <c r="AQ23" s="71" t="str">
        <f t="shared" si="14"/>
        <v>○</v>
      </c>
      <c r="AR23" s="77">
        <v>20</v>
      </c>
      <c r="AS23" s="72">
        <f t="shared" si="28"/>
        <v>45646</v>
      </c>
      <c r="AT23" s="85" t="str">
        <f t="shared" si="15"/>
        <v>A1220</v>
      </c>
      <c r="AU23" s="79" t="s">
        <v>144</v>
      </c>
      <c r="AV23" s="71" t="str">
        <f t="shared" si="34"/>
        <v>○</v>
      </c>
      <c r="AW23" s="77">
        <v>20</v>
      </c>
      <c r="AX23" s="72">
        <f t="shared" si="29"/>
        <v>45677</v>
      </c>
      <c r="AY23" s="85" t="str">
        <f t="shared" si="16"/>
        <v>B0120</v>
      </c>
      <c r="AZ23" s="79"/>
      <c r="BA23" s="71" t="str">
        <f t="shared" si="1"/>
        <v>○</v>
      </c>
      <c r="BB23" s="77">
        <v>20</v>
      </c>
      <c r="BC23" s="72">
        <f t="shared" si="30"/>
        <v>45708</v>
      </c>
      <c r="BD23" s="85" t="str">
        <f t="shared" si="17"/>
        <v>B0220</v>
      </c>
      <c r="BE23" s="79" t="s">
        <v>207</v>
      </c>
      <c r="BF23" s="165"/>
      <c r="BG23" s="166">
        <v>20</v>
      </c>
      <c r="BH23" s="167">
        <f t="shared" si="31"/>
        <v>45736</v>
      </c>
      <c r="BI23" s="168" t="str">
        <f t="shared" si="19"/>
        <v>B0320</v>
      </c>
      <c r="BJ23" s="169" t="s">
        <v>111</v>
      </c>
    </row>
    <row r="24" spans="3:62" ht="44.25" customHeight="1">
      <c r="C24" s="178">
        <v>21</v>
      </c>
      <c r="D24" s="165" t="str">
        <f t="shared" si="32"/>
        <v/>
      </c>
      <c r="E24" s="167">
        <f t="shared" si="20"/>
        <v>45403</v>
      </c>
      <c r="F24" s="168" t="str">
        <f t="shared" si="2"/>
        <v>A0421</v>
      </c>
      <c r="G24" s="180" t="s">
        <v>84</v>
      </c>
      <c r="H24" s="71" t="str">
        <f t="shared" si="33"/>
        <v>○</v>
      </c>
      <c r="I24" s="77">
        <v>21</v>
      </c>
      <c r="J24" s="72">
        <f t="shared" si="21"/>
        <v>45433</v>
      </c>
      <c r="K24" s="85" t="str">
        <f t="shared" si="3"/>
        <v>A0521</v>
      </c>
      <c r="L24" s="79" t="s">
        <v>198</v>
      </c>
      <c r="M24" s="71" t="str">
        <f t="shared" si="0"/>
        <v>○</v>
      </c>
      <c r="N24" s="77">
        <v>21</v>
      </c>
      <c r="O24" s="72">
        <f t="shared" si="22"/>
        <v>45464</v>
      </c>
      <c r="P24" s="85" t="str">
        <f t="shared" si="4"/>
        <v>A0621</v>
      </c>
      <c r="Q24" s="87"/>
      <c r="R24" s="165"/>
      <c r="S24" s="166">
        <v>21</v>
      </c>
      <c r="T24" s="167">
        <f t="shared" si="23"/>
        <v>45494</v>
      </c>
      <c r="U24" s="168" t="str">
        <f t="shared" si="6"/>
        <v>A0721</v>
      </c>
      <c r="V24" s="171"/>
      <c r="W24" s="165"/>
      <c r="X24" s="166">
        <v>21</v>
      </c>
      <c r="Y24" s="167">
        <f t="shared" si="24"/>
        <v>45525</v>
      </c>
      <c r="Z24" s="168" t="str">
        <f t="shared" si="7"/>
        <v>A0821</v>
      </c>
      <c r="AA24" s="171" t="s">
        <v>121</v>
      </c>
      <c r="AB24" s="165" t="str">
        <f t="shared" si="8"/>
        <v/>
      </c>
      <c r="AC24" s="166">
        <v>21</v>
      </c>
      <c r="AD24" s="167">
        <f t="shared" si="25"/>
        <v>45556</v>
      </c>
      <c r="AE24" s="168" t="str">
        <f t="shared" si="9"/>
        <v>A0921</v>
      </c>
      <c r="AF24" s="171"/>
      <c r="AG24" s="165"/>
      <c r="AH24" s="166">
        <v>21</v>
      </c>
      <c r="AI24" s="167">
        <f t="shared" si="26"/>
        <v>45586</v>
      </c>
      <c r="AJ24" s="168" t="str">
        <f t="shared" si="11"/>
        <v>A1021</v>
      </c>
      <c r="AK24" s="172" t="s">
        <v>89</v>
      </c>
      <c r="AL24" s="71" t="str">
        <f t="shared" si="12"/>
        <v>○</v>
      </c>
      <c r="AM24" s="77">
        <v>21</v>
      </c>
      <c r="AN24" s="72">
        <f t="shared" si="27"/>
        <v>45617</v>
      </c>
      <c r="AO24" s="85" t="str">
        <f t="shared" si="13"/>
        <v>A1121</v>
      </c>
      <c r="AP24" s="87"/>
      <c r="AQ24" s="165" t="str">
        <f t="shared" si="14"/>
        <v/>
      </c>
      <c r="AR24" s="166">
        <v>21</v>
      </c>
      <c r="AS24" s="167">
        <f t="shared" si="28"/>
        <v>45647</v>
      </c>
      <c r="AT24" s="168" t="str">
        <f t="shared" si="15"/>
        <v>A1221</v>
      </c>
      <c r="AU24" s="171"/>
      <c r="AV24" s="71" t="str">
        <f t="shared" si="34"/>
        <v>○</v>
      </c>
      <c r="AW24" s="77">
        <v>21</v>
      </c>
      <c r="AX24" s="72">
        <f t="shared" si="29"/>
        <v>45678</v>
      </c>
      <c r="AY24" s="85" t="str">
        <f t="shared" si="16"/>
        <v>B0121</v>
      </c>
      <c r="AZ24" s="79" t="s">
        <v>161</v>
      </c>
      <c r="BA24" s="71" t="str">
        <f t="shared" si="1"/>
        <v>○</v>
      </c>
      <c r="BB24" s="77">
        <v>21</v>
      </c>
      <c r="BC24" s="72">
        <f t="shared" si="30"/>
        <v>45709</v>
      </c>
      <c r="BD24" s="85" t="str">
        <f t="shared" si="17"/>
        <v>B0221</v>
      </c>
      <c r="BE24" s="79" t="s">
        <v>116</v>
      </c>
      <c r="BF24" s="71" t="str">
        <f t="shared" si="18"/>
        <v>○</v>
      </c>
      <c r="BG24" s="77">
        <v>21</v>
      </c>
      <c r="BH24" s="72">
        <f t="shared" si="31"/>
        <v>45737</v>
      </c>
      <c r="BI24" s="85" t="str">
        <f t="shared" si="19"/>
        <v>B0321</v>
      </c>
      <c r="BJ24" s="117" t="s">
        <v>117</v>
      </c>
    </row>
    <row r="25" spans="3:62" ht="44.25" customHeight="1">
      <c r="C25" s="154">
        <v>22</v>
      </c>
      <c r="D25" s="71" t="str">
        <f t="shared" si="32"/>
        <v>○</v>
      </c>
      <c r="E25" s="72">
        <f t="shared" si="20"/>
        <v>45404</v>
      </c>
      <c r="F25" s="85" t="str">
        <f t="shared" si="2"/>
        <v>A0422</v>
      </c>
      <c r="G25" s="86" t="s">
        <v>197</v>
      </c>
      <c r="H25" s="71" t="str">
        <f t="shared" si="33"/>
        <v>○</v>
      </c>
      <c r="I25" s="77">
        <v>22</v>
      </c>
      <c r="J25" s="72">
        <f t="shared" si="21"/>
        <v>45434</v>
      </c>
      <c r="K25" s="85" t="str">
        <f t="shared" si="3"/>
        <v>A0522</v>
      </c>
      <c r="L25" s="130" t="s">
        <v>228</v>
      </c>
      <c r="M25" s="165" t="str">
        <f t="shared" si="0"/>
        <v/>
      </c>
      <c r="N25" s="166">
        <v>22</v>
      </c>
      <c r="O25" s="167">
        <f t="shared" si="22"/>
        <v>45465</v>
      </c>
      <c r="P25" s="168" t="str">
        <f t="shared" si="4"/>
        <v>A0622</v>
      </c>
      <c r="Q25" s="171"/>
      <c r="R25" s="165"/>
      <c r="S25" s="166">
        <v>22</v>
      </c>
      <c r="T25" s="167">
        <f t="shared" si="23"/>
        <v>45495</v>
      </c>
      <c r="U25" s="168" t="str">
        <f t="shared" si="6"/>
        <v>A0722</v>
      </c>
      <c r="V25" s="172" t="s">
        <v>93</v>
      </c>
      <c r="W25" s="165"/>
      <c r="X25" s="166">
        <v>22</v>
      </c>
      <c r="Y25" s="167">
        <f t="shared" si="24"/>
        <v>45526</v>
      </c>
      <c r="Z25" s="168" t="str">
        <f t="shared" si="7"/>
        <v>A0822</v>
      </c>
      <c r="AA25" s="172"/>
      <c r="AB25" s="165" t="str">
        <f t="shared" si="8"/>
        <v/>
      </c>
      <c r="AC25" s="166">
        <v>22</v>
      </c>
      <c r="AD25" s="167">
        <f t="shared" si="25"/>
        <v>45557</v>
      </c>
      <c r="AE25" s="168" t="str">
        <f t="shared" si="9"/>
        <v>A0922</v>
      </c>
      <c r="AF25" s="172" t="s">
        <v>96</v>
      </c>
      <c r="AG25" s="71" t="str">
        <f t="shared" si="10"/>
        <v>○</v>
      </c>
      <c r="AH25" s="77">
        <v>22</v>
      </c>
      <c r="AI25" s="72">
        <f t="shared" si="26"/>
        <v>45587</v>
      </c>
      <c r="AJ25" s="85" t="str">
        <f t="shared" si="11"/>
        <v>A1022</v>
      </c>
      <c r="AK25" s="79"/>
      <c r="AL25" s="71" t="str">
        <f t="shared" si="12"/>
        <v>○</v>
      </c>
      <c r="AM25" s="77">
        <v>22</v>
      </c>
      <c r="AN25" s="72">
        <f t="shared" si="27"/>
        <v>45618</v>
      </c>
      <c r="AO25" s="85" t="str">
        <f t="shared" si="13"/>
        <v>A1122</v>
      </c>
      <c r="AP25" s="87" t="s">
        <v>106</v>
      </c>
      <c r="AQ25" s="165" t="str">
        <f>IF(WEEKDAY(AS25)=7,"",IF(WEEKDAY(AS25)=1,"","○"))</f>
        <v/>
      </c>
      <c r="AR25" s="166">
        <v>22</v>
      </c>
      <c r="AS25" s="167">
        <f t="shared" si="28"/>
        <v>45648</v>
      </c>
      <c r="AT25" s="168" t="str">
        <f t="shared" si="15"/>
        <v>A1222</v>
      </c>
      <c r="AU25" s="171"/>
      <c r="AV25" s="71" t="str">
        <f t="shared" si="34"/>
        <v>○</v>
      </c>
      <c r="AW25" s="77">
        <v>22</v>
      </c>
      <c r="AX25" s="72">
        <f t="shared" si="29"/>
        <v>45679</v>
      </c>
      <c r="AY25" s="85" t="str">
        <f t="shared" si="16"/>
        <v>B0122</v>
      </c>
      <c r="AZ25" s="79" t="s">
        <v>230</v>
      </c>
      <c r="BA25" s="165" t="str">
        <f t="shared" si="1"/>
        <v/>
      </c>
      <c r="BB25" s="166">
        <v>22</v>
      </c>
      <c r="BC25" s="167">
        <f t="shared" si="30"/>
        <v>45710</v>
      </c>
      <c r="BD25" s="168" t="str">
        <f t="shared" si="17"/>
        <v>B0222</v>
      </c>
      <c r="BE25" s="171" t="s">
        <v>84</v>
      </c>
      <c r="BF25" s="165" t="str">
        <f t="shared" si="18"/>
        <v/>
      </c>
      <c r="BG25" s="166">
        <v>22</v>
      </c>
      <c r="BH25" s="167">
        <f t="shared" si="31"/>
        <v>45738</v>
      </c>
      <c r="BI25" s="168" t="str">
        <f t="shared" si="19"/>
        <v>B0322</v>
      </c>
      <c r="BJ25" s="170"/>
    </row>
    <row r="26" spans="3:62" ht="44.25" customHeight="1">
      <c r="C26" s="154">
        <v>23</v>
      </c>
      <c r="D26" s="71" t="str">
        <f t="shared" si="32"/>
        <v>○</v>
      </c>
      <c r="E26" s="72">
        <f t="shared" si="20"/>
        <v>45405</v>
      </c>
      <c r="F26" s="85" t="str">
        <f t="shared" si="2"/>
        <v>A0423</v>
      </c>
      <c r="G26" s="80" t="s">
        <v>240</v>
      </c>
      <c r="H26" s="71" t="str">
        <f t="shared" si="33"/>
        <v>○</v>
      </c>
      <c r="I26" s="77">
        <v>23</v>
      </c>
      <c r="J26" s="72">
        <f t="shared" si="21"/>
        <v>45435</v>
      </c>
      <c r="K26" s="85" t="str">
        <f t="shared" si="3"/>
        <v>A0523</v>
      </c>
      <c r="L26" s="79" t="s">
        <v>211</v>
      </c>
      <c r="M26" s="165" t="str">
        <f t="shared" si="0"/>
        <v/>
      </c>
      <c r="N26" s="166">
        <v>23</v>
      </c>
      <c r="O26" s="167">
        <f t="shared" si="22"/>
        <v>45466</v>
      </c>
      <c r="P26" s="168" t="str">
        <f t="shared" si="4"/>
        <v>A0623</v>
      </c>
      <c r="Q26" s="171" t="s">
        <v>84</v>
      </c>
      <c r="R26" s="165"/>
      <c r="S26" s="166">
        <v>23</v>
      </c>
      <c r="T26" s="167">
        <f t="shared" si="23"/>
        <v>45496</v>
      </c>
      <c r="U26" s="168" t="str">
        <f t="shared" si="6"/>
        <v>A0723</v>
      </c>
      <c r="V26" s="171" t="s">
        <v>139</v>
      </c>
      <c r="W26" s="165"/>
      <c r="X26" s="166">
        <v>23</v>
      </c>
      <c r="Y26" s="167">
        <f t="shared" si="24"/>
        <v>45527</v>
      </c>
      <c r="Z26" s="168" t="str">
        <f t="shared" si="7"/>
        <v>A0823</v>
      </c>
      <c r="AA26" s="173"/>
      <c r="AB26" s="165"/>
      <c r="AC26" s="166">
        <v>23</v>
      </c>
      <c r="AD26" s="167">
        <f t="shared" si="25"/>
        <v>45558</v>
      </c>
      <c r="AE26" s="168" t="str">
        <f t="shared" si="9"/>
        <v>A0923</v>
      </c>
      <c r="AF26" s="172" t="s">
        <v>123</v>
      </c>
      <c r="AG26" s="71" t="str">
        <f t="shared" si="10"/>
        <v>○</v>
      </c>
      <c r="AH26" s="77">
        <v>23</v>
      </c>
      <c r="AI26" s="72">
        <f t="shared" si="26"/>
        <v>45588</v>
      </c>
      <c r="AJ26" s="85" t="str">
        <f t="shared" si="11"/>
        <v>A1023</v>
      </c>
      <c r="AK26" s="79" t="s">
        <v>191</v>
      </c>
      <c r="AL26" s="71" t="s">
        <v>33</v>
      </c>
      <c r="AM26" s="77">
        <v>23</v>
      </c>
      <c r="AN26" s="72">
        <f t="shared" si="27"/>
        <v>45619</v>
      </c>
      <c r="AO26" s="85" t="str">
        <f t="shared" si="13"/>
        <v>A1123</v>
      </c>
      <c r="AP26" s="79" t="s">
        <v>196</v>
      </c>
      <c r="AQ26" s="71" t="str">
        <f>IF(WEEKDAY(AS26)=7,"",IF(WEEKDAY(AS26)=1,"","○"))</f>
        <v>○</v>
      </c>
      <c r="AR26" s="77">
        <v>23</v>
      </c>
      <c r="AS26" s="72">
        <f t="shared" si="28"/>
        <v>45649</v>
      </c>
      <c r="AT26" s="85" t="str">
        <f t="shared" si="15"/>
        <v>A1223</v>
      </c>
      <c r="AU26" s="79"/>
      <c r="AV26" s="71" t="str">
        <f t="shared" si="34"/>
        <v>○</v>
      </c>
      <c r="AW26" s="77">
        <v>23</v>
      </c>
      <c r="AX26" s="72">
        <f t="shared" si="29"/>
        <v>45680</v>
      </c>
      <c r="AY26" s="85" t="str">
        <f t="shared" si="16"/>
        <v>B0123</v>
      </c>
      <c r="AZ26" s="87" t="s">
        <v>106</v>
      </c>
      <c r="BA26" s="165"/>
      <c r="BB26" s="166">
        <v>23</v>
      </c>
      <c r="BC26" s="167">
        <f t="shared" si="30"/>
        <v>45711</v>
      </c>
      <c r="BD26" s="168" t="str">
        <f t="shared" si="17"/>
        <v>B0223</v>
      </c>
      <c r="BE26" s="172" t="s">
        <v>115</v>
      </c>
      <c r="BF26" s="165" t="str">
        <f t="shared" si="18"/>
        <v/>
      </c>
      <c r="BG26" s="166">
        <v>23</v>
      </c>
      <c r="BH26" s="167">
        <f t="shared" si="31"/>
        <v>45739</v>
      </c>
      <c r="BI26" s="168" t="str">
        <f t="shared" si="19"/>
        <v>B0323</v>
      </c>
      <c r="BJ26" s="170"/>
    </row>
    <row r="27" spans="3:62" ht="44.25" customHeight="1">
      <c r="C27" s="154">
        <v>24</v>
      </c>
      <c r="D27" s="71" t="str">
        <f t="shared" si="32"/>
        <v>○</v>
      </c>
      <c r="E27" s="72">
        <f t="shared" si="20"/>
        <v>45406</v>
      </c>
      <c r="F27" s="85" t="str">
        <f t="shared" si="2"/>
        <v>A0424</v>
      </c>
      <c r="G27" s="86" t="s">
        <v>241</v>
      </c>
      <c r="H27" s="71" t="str">
        <f t="shared" si="33"/>
        <v>○</v>
      </c>
      <c r="I27" s="77">
        <v>24</v>
      </c>
      <c r="J27" s="72">
        <f t="shared" si="21"/>
        <v>45436</v>
      </c>
      <c r="K27" s="85" t="str">
        <f t="shared" si="3"/>
        <v>A0524</v>
      </c>
      <c r="L27" s="79" t="s">
        <v>269</v>
      </c>
      <c r="M27" s="71" t="str">
        <f t="shared" si="0"/>
        <v>○</v>
      </c>
      <c r="N27" s="77">
        <v>24</v>
      </c>
      <c r="O27" s="72">
        <f t="shared" si="22"/>
        <v>45467</v>
      </c>
      <c r="P27" s="85" t="str">
        <f t="shared" si="4"/>
        <v>A0624</v>
      </c>
      <c r="Q27" s="79" t="s">
        <v>209</v>
      </c>
      <c r="R27" s="165"/>
      <c r="S27" s="166">
        <v>24</v>
      </c>
      <c r="T27" s="167">
        <f t="shared" si="23"/>
        <v>45497</v>
      </c>
      <c r="U27" s="168" t="str">
        <f t="shared" si="6"/>
        <v>A0724</v>
      </c>
      <c r="V27" s="171" t="s">
        <v>157</v>
      </c>
      <c r="W27" s="165"/>
      <c r="X27" s="166">
        <v>24</v>
      </c>
      <c r="Y27" s="167">
        <f t="shared" si="24"/>
        <v>45528</v>
      </c>
      <c r="Z27" s="168" t="str">
        <f t="shared" si="7"/>
        <v>A0824</v>
      </c>
      <c r="AA27" s="171"/>
      <c r="AB27" s="71" t="str">
        <f t="shared" si="8"/>
        <v>○</v>
      </c>
      <c r="AC27" s="77">
        <v>24</v>
      </c>
      <c r="AD27" s="72">
        <f t="shared" si="25"/>
        <v>45559</v>
      </c>
      <c r="AE27" s="85" t="str">
        <f t="shared" si="9"/>
        <v>A0924</v>
      </c>
      <c r="AF27" s="79" t="s">
        <v>162</v>
      </c>
      <c r="AG27" s="71" t="str">
        <f t="shared" si="10"/>
        <v>○</v>
      </c>
      <c r="AH27" s="77">
        <v>24</v>
      </c>
      <c r="AI27" s="72">
        <f t="shared" si="26"/>
        <v>45589</v>
      </c>
      <c r="AJ27" s="85" t="str">
        <f t="shared" si="11"/>
        <v>A1024</v>
      </c>
      <c r="AK27" s="79" t="s">
        <v>215</v>
      </c>
      <c r="AL27" s="165" t="str">
        <f t="shared" si="12"/>
        <v/>
      </c>
      <c r="AM27" s="166">
        <v>24</v>
      </c>
      <c r="AN27" s="167">
        <f t="shared" si="27"/>
        <v>45620</v>
      </c>
      <c r="AO27" s="168" t="str">
        <f t="shared" si="13"/>
        <v>A1124</v>
      </c>
      <c r="AP27" s="171" t="s">
        <v>84</v>
      </c>
      <c r="AQ27" s="71" t="str">
        <f>IF(WEEKDAY(AS27)=7,"",IF(WEEKDAY(AS27)=1,"","○"))</f>
        <v>○</v>
      </c>
      <c r="AR27" s="77">
        <v>24</v>
      </c>
      <c r="AS27" s="72">
        <f t="shared" si="28"/>
        <v>45650</v>
      </c>
      <c r="AT27" s="85" t="str">
        <f t="shared" si="15"/>
        <v>A1224</v>
      </c>
      <c r="AU27" s="87" t="s">
        <v>84</v>
      </c>
      <c r="AV27" s="71" t="str">
        <f t="shared" si="34"/>
        <v>○</v>
      </c>
      <c r="AW27" s="77">
        <v>24</v>
      </c>
      <c r="AX27" s="72">
        <f t="shared" si="29"/>
        <v>45681</v>
      </c>
      <c r="AY27" s="85" t="str">
        <f t="shared" si="16"/>
        <v>B0124</v>
      </c>
      <c r="AZ27" s="87" t="s">
        <v>106</v>
      </c>
      <c r="BA27" s="165"/>
      <c r="BB27" s="166">
        <v>24</v>
      </c>
      <c r="BC27" s="167">
        <f t="shared" si="30"/>
        <v>45712</v>
      </c>
      <c r="BD27" s="168" t="str">
        <f t="shared" si="17"/>
        <v>B0224</v>
      </c>
      <c r="BE27" s="172" t="s">
        <v>123</v>
      </c>
      <c r="BF27" s="71" t="str">
        <f t="shared" si="18"/>
        <v>○</v>
      </c>
      <c r="BG27" s="77">
        <v>24</v>
      </c>
      <c r="BH27" s="72">
        <f t="shared" si="31"/>
        <v>45740</v>
      </c>
      <c r="BI27" s="85" t="str">
        <f t="shared" si="19"/>
        <v>B0324</v>
      </c>
      <c r="BJ27" s="117" t="s">
        <v>99</v>
      </c>
    </row>
    <row r="28" spans="3:62" ht="44.25" customHeight="1">
      <c r="C28" s="154">
        <v>25</v>
      </c>
      <c r="D28" s="71" t="str">
        <f t="shared" si="32"/>
        <v>○</v>
      </c>
      <c r="E28" s="72">
        <f t="shared" si="20"/>
        <v>45407</v>
      </c>
      <c r="F28" s="85" t="str">
        <f t="shared" si="2"/>
        <v>A0425</v>
      </c>
      <c r="G28" s="80" t="s">
        <v>242</v>
      </c>
      <c r="H28" s="165" t="str">
        <f t="shared" si="33"/>
        <v/>
      </c>
      <c r="I28" s="166">
        <v>25</v>
      </c>
      <c r="J28" s="167">
        <f t="shared" si="21"/>
        <v>45437</v>
      </c>
      <c r="K28" s="168" t="str">
        <f t="shared" si="3"/>
        <v>A0525</v>
      </c>
      <c r="L28" s="171" t="s">
        <v>84</v>
      </c>
      <c r="M28" s="71" t="str">
        <f t="shared" si="0"/>
        <v>○</v>
      </c>
      <c r="N28" s="77">
        <v>25</v>
      </c>
      <c r="O28" s="72">
        <f t="shared" si="22"/>
        <v>45468</v>
      </c>
      <c r="P28" s="85" t="str">
        <f t="shared" si="4"/>
        <v>A0625</v>
      </c>
      <c r="Q28" s="87"/>
      <c r="R28" s="165"/>
      <c r="S28" s="166">
        <v>25</v>
      </c>
      <c r="T28" s="167">
        <f t="shared" si="23"/>
        <v>45498</v>
      </c>
      <c r="U28" s="168" t="str">
        <f t="shared" si="6"/>
        <v>A0725</v>
      </c>
      <c r="V28" s="171" t="s">
        <v>158</v>
      </c>
      <c r="W28" s="165"/>
      <c r="X28" s="166">
        <v>25</v>
      </c>
      <c r="Y28" s="167">
        <f t="shared" si="24"/>
        <v>45529</v>
      </c>
      <c r="Z28" s="168" t="str">
        <f t="shared" si="7"/>
        <v>A0825</v>
      </c>
      <c r="AA28" s="171"/>
      <c r="AB28" s="71" t="str">
        <f t="shared" si="8"/>
        <v>○</v>
      </c>
      <c r="AC28" s="77">
        <v>25</v>
      </c>
      <c r="AD28" s="72">
        <f t="shared" si="25"/>
        <v>45560</v>
      </c>
      <c r="AE28" s="85" t="str">
        <f t="shared" si="9"/>
        <v>A0925</v>
      </c>
      <c r="AF28" s="79" t="s">
        <v>231</v>
      </c>
      <c r="AG28" s="71" t="str">
        <f t="shared" si="10"/>
        <v>○</v>
      </c>
      <c r="AH28" s="77">
        <v>25</v>
      </c>
      <c r="AI28" s="72">
        <f t="shared" si="26"/>
        <v>45590</v>
      </c>
      <c r="AJ28" s="85" t="str">
        <f t="shared" si="11"/>
        <v>A1025</v>
      </c>
      <c r="AK28" s="193" t="s">
        <v>142</v>
      </c>
      <c r="AL28" s="71" t="str">
        <f t="shared" si="12"/>
        <v>○</v>
      </c>
      <c r="AM28" s="77">
        <v>25</v>
      </c>
      <c r="AN28" s="72">
        <f t="shared" si="27"/>
        <v>45621</v>
      </c>
      <c r="AO28" s="85" t="str">
        <f t="shared" si="13"/>
        <v>A1125</v>
      </c>
      <c r="AP28" s="87"/>
      <c r="AQ28" s="71" t="str">
        <f t="shared" si="14"/>
        <v>○</v>
      </c>
      <c r="AR28" s="77">
        <v>25</v>
      </c>
      <c r="AS28" s="72">
        <f t="shared" si="28"/>
        <v>45651</v>
      </c>
      <c r="AT28" s="85" t="str">
        <f t="shared" si="15"/>
        <v>A1225</v>
      </c>
      <c r="AU28" s="87"/>
      <c r="AV28" s="165" t="str">
        <f t="shared" si="34"/>
        <v/>
      </c>
      <c r="AW28" s="166">
        <v>25</v>
      </c>
      <c r="AX28" s="167">
        <f t="shared" si="29"/>
        <v>45682</v>
      </c>
      <c r="AY28" s="168" t="str">
        <f t="shared" si="16"/>
        <v>B0125</v>
      </c>
      <c r="AZ28" s="171"/>
      <c r="BA28" s="71" t="str">
        <f t="shared" si="1"/>
        <v>○</v>
      </c>
      <c r="BB28" s="77">
        <v>25</v>
      </c>
      <c r="BC28" s="72">
        <f t="shared" si="30"/>
        <v>45713</v>
      </c>
      <c r="BD28" s="85" t="str">
        <f t="shared" si="17"/>
        <v>B0225</v>
      </c>
      <c r="BE28" s="79" t="s">
        <v>161</v>
      </c>
      <c r="BF28" s="71" t="str">
        <f t="shared" si="18"/>
        <v>○</v>
      </c>
      <c r="BG28" s="77">
        <v>25</v>
      </c>
      <c r="BH28" s="72">
        <f t="shared" si="31"/>
        <v>45741</v>
      </c>
      <c r="BI28" s="85" t="str">
        <f t="shared" si="19"/>
        <v>B0325</v>
      </c>
      <c r="BJ28" s="117" t="s">
        <v>112</v>
      </c>
    </row>
    <row r="29" spans="3:62" ht="44.25" customHeight="1">
      <c r="C29" s="154">
        <v>26</v>
      </c>
      <c r="D29" s="71" t="str">
        <f t="shared" si="32"/>
        <v>○</v>
      </c>
      <c r="E29" s="72">
        <f t="shared" si="20"/>
        <v>45408</v>
      </c>
      <c r="F29" s="85" t="str">
        <f t="shared" si="2"/>
        <v>A0426</v>
      </c>
      <c r="G29" s="186" t="s">
        <v>271</v>
      </c>
      <c r="H29" s="165" t="str">
        <f t="shared" si="33"/>
        <v/>
      </c>
      <c r="I29" s="166">
        <v>26</v>
      </c>
      <c r="J29" s="167">
        <f t="shared" si="21"/>
        <v>45438</v>
      </c>
      <c r="K29" s="168" t="str">
        <f t="shared" si="3"/>
        <v>A0526</v>
      </c>
      <c r="L29" s="181" t="s">
        <v>84</v>
      </c>
      <c r="M29" s="71" t="str">
        <f t="shared" si="0"/>
        <v>○</v>
      </c>
      <c r="N29" s="77">
        <v>26</v>
      </c>
      <c r="O29" s="72">
        <f t="shared" si="22"/>
        <v>45469</v>
      </c>
      <c r="P29" s="85" t="str">
        <f t="shared" si="4"/>
        <v>A0626</v>
      </c>
      <c r="Q29" s="79" t="s">
        <v>229</v>
      </c>
      <c r="R29" s="165"/>
      <c r="S29" s="166">
        <v>26</v>
      </c>
      <c r="T29" s="167">
        <f t="shared" si="23"/>
        <v>45499</v>
      </c>
      <c r="U29" s="168" t="str">
        <f t="shared" si="6"/>
        <v>A0726</v>
      </c>
      <c r="V29" s="171"/>
      <c r="W29" s="165"/>
      <c r="X29" s="166">
        <v>26</v>
      </c>
      <c r="Y29" s="167">
        <f t="shared" si="24"/>
        <v>45530</v>
      </c>
      <c r="Z29" s="168" t="str">
        <f t="shared" si="7"/>
        <v>A0826</v>
      </c>
      <c r="AA29" s="171" t="str">
        <f>VLOOKUP(Z29,[1]月行事予定!$B$6:$H$370,7)</f>
        <v/>
      </c>
      <c r="AB29" s="71" t="str">
        <f t="shared" si="8"/>
        <v>○</v>
      </c>
      <c r="AC29" s="77">
        <v>26</v>
      </c>
      <c r="AD29" s="72">
        <f t="shared" si="25"/>
        <v>45561</v>
      </c>
      <c r="AE29" s="85" t="str">
        <f t="shared" si="9"/>
        <v>A0926</v>
      </c>
      <c r="AF29" s="79" t="s">
        <v>236</v>
      </c>
      <c r="AG29" s="165" t="str">
        <f t="shared" si="10"/>
        <v/>
      </c>
      <c r="AH29" s="166">
        <v>26</v>
      </c>
      <c r="AI29" s="167">
        <f t="shared" si="26"/>
        <v>45591</v>
      </c>
      <c r="AJ29" s="168" t="str">
        <f t="shared" si="11"/>
        <v>A1026</v>
      </c>
      <c r="AK29" s="171" t="s">
        <v>84</v>
      </c>
      <c r="AL29" s="71" t="str">
        <f t="shared" si="12"/>
        <v>○</v>
      </c>
      <c r="AM29" s="77">
        <v>26</v>
      </c>
      <c r="AN29" s="72">
        <f t="shared" si="27"/>
        <v>45622</v>
      </c>
      <c r="AO29" s="85" t="str">
        <f t="shared" si="13"/>
        <v>A1126</v>
      </c>
      <c r="AP29" s="79" t="s">
        <v>192</v>
      </c>
      <c r="AQ29" s="71" t="str">
        <f t="shared" si="14"/>
        <v>○</v>
      </c>
      <c r="AR29" s="77">
        <v>26</v>
      </c>
      <c r="AS29" s="72">
        <f t="shared" si="28"/>
        <v>45652</v>
      </c>
      <c r="AT29" s="85" t="str">
        <f t="shared" si="15"/>
        <v>A1226</v>
      </c>
      <c r="AU29" s="87"/>
      <c r="AV29" s="165" t="str">
        <f t="shared" si="34"/>
        <v/>
      </c>
      <c r="AW29" s="166">
        <v>26</v>
      </c>
      <c r="AX29" s="167">
        <f t="shared" si="29"/>
        <v>45683</v>
      </c>
      <c r="AY29" s="168" t="str">
        <f t="shared" si="16"/>
        <v>B0126</v>
      </c>
      <c r="AZ29" s="171"/>
      <c r="BA29" s="71" t="str">
        <f t="shared" si="1"/>
        <v>○</v>
      </c>
      <c r="BB29" s="77">
        <v>26</v>
      </c>
      <c r="BC29" s="72">
        <f t="shared" si="30"/>
        <v>45714</v>
      </c>
      <c r="BD29" s="85" t="str">
        <f t="shared" si="17"/>
        <v>B0226</v>
      </c>
      <c r="BE29" s="87" t="s">
        <v>121</v>
      </c>
      <c r="BF29" s="71"/>
      <c r="BG29" s="77">
        <v>26</v>
      </c>
      <c r="BH29" s="72">
        <f t="shared" si="31"/>
        <v>45742</v>
      </c>
      <c r="BI29" s="85" t="str">
        <f t="shared" si="19"/>
        <v>B0326</v>
      </c>
      <c r="BJ29" s="117" t="s">
        <v>100</v>
      </c>
    </row>
    <row r="30" spans="3:62" ht="44.25" customHeight="1">
      <c r="C30" s="178">
        <v>27</v>
      </c>
      <c r="D30" s="165" t="str">
        <f t="shared" si="32"/>
        <v/>
      </c>
      <c r="E30" s="167">
        <f t="shared" si="20"/>
        <v>45409</v>
      </c>
      <c r="F30" s="168" t="str">
        <f t="shared" si="2"/>
        <v>A0427</v>
      </c>
      <c r="G30" s="179"/>
      <c r="H30" s="71" t="str">
        <f t="shared" si="33"/>
        <v>○</v>
      </c>
      <c r="I30" s="77">
        <v>27</v>
      </c>
      <c r="J30" s="72">
        <f t="shared" si="21"/>
        <v>45439</v>
      </c>
      <c r="K30" s="85" t="str">
        <f t="shared" si="3"/>
        <v>A0527</v>
      </c>
      <c r="L30" s="87"/>
      <c r="M30" s="71" t="str">
        <f t="shared" si="0"/>
        <v>○</v>
      </c>
      <c r="N30" s="77">
        <v>27</v>
      </c>
      <c r="O30" s="72">
        <f t="shared" si="22"/>
        <v>45470</v>
      </c>
      <c r="P30" s="85" t="str">
        <f t="shared" si="4"/>
        <v>A0627</v>
      </c>
      <c r="Q30" s="79" t="s">
        <v>150</v>
      </c>
      <c r="R30" s="165"/>
      <c r="S30" s="166">
        <v>27</v>
      </c>
      <c r="T30" s="167">
        <f t="shared" si="23"/>
        <v>45500</v>
      </c>
      <c r="U30" s="168" t="str">
        <f t="shared" si="6"/>
        <v>A0727</v>
      </c>
      <c r="V30" s="171"/>
      <c r="W30" s="165"/>
      <c r="X30" s="166">
        <v>27</v>
      </c>
      <c r="Y30" s="167">
        <f t="shared" si="24"/>
        <v>45531</v>
      </c>
      <c r="Z30" s="168" t="str">
        <f t="shared" si="7"/>
        <v>A0827</v>
      </c>
      <c r="AA30" s="171" t="str">
        <f>VLOOKUP(Z30,[1]月行事予定!$B$6:$H$370,7)</f>
        <v/>
      </c>
      <c r="AB30" s="71" t="str">
        <f t="shared" si="8"/>
        <v>○</v>
      </c>
      <c r="AC30" s="77">
        <v>27</v>
      </c>
      <c r="AD30" s="72">
        <f t="shared" si="25"/>
        <v>45562</v>
      </c>
      <c r="AE30" s="85" t="str">
        <f t="shared" si="9"/>
        <v>A0927</v>
      </c>
      <c r="AF30" s="87" t="s">
        <v>119</v>
      </c>
      <c r="AG30" s="165" t="str">
        <f t="shared" si="10"/>
        <v/>
      </c>
      <c r="AH30" s="166">
        <v>27</v>
      </c>
      <c r="AI30" s="167">
        <f t="shared" si="26"/>
        <v>45592</v>
      </c>
      <c r="AJ30" s="168" t="str">
        <f t="shared" si="11"/>
        <v>A1027</v>
      </c>
      <c r="AK30" s="171" t="s">
        <v>84</v>
      </c>
      <c r="AL30" s="71" t="str">
        <f t="shared" si="12"/>
        <v>○</v>
      </c>
      <c r="AM30" s="77">
        <v>27</v>
      </c>
      <c r="AN30" s="72">
        <f t="shared" si="27"/>
        <v>45623</v>
      </c>
      <c r="AO30" s="85" t="str">
        <f t="shared" si="13"/>
        <v>A1127</v>
      </c>
      <c r="AP30" s="79" t="s">
        <v>192</v>
      </c>
      <c r="AQ30" s="165"/>
      <c r="AR30" s="166">
        <v>27</v>
      </c>
      <c r="AS30" s="167">
        <f t="shared" si="28"/>
        <v>45653</v>
      </c>
      <c r="AT30" s="168" t="str">
        <f t="shared" si="15"/>
        <v>A1227</v>
      </c>
      <c r="AU30" s="171"/>
      <c r="AV30" s="71" t="str">
        <f t="shared" si="34"/>
        <v>○</v>
      </c>
      <c r="AW30" s="77">
        <v>27</v>
      </c>
      <c r="AX30" s="72">
        <f t="shared" si="29"/>
        <v>45684</v>
      </c>
      <c r="AY30" s="85" t="str">
        <f t="shared" si="16"/>
        <v>B0127</v>
      </c>
      <c r="AZ30" s="87"/>
      <c r="BA30" s="71" t="str">
        <f t="shared" si="1"/>
        <v>○</v>
      </c>
      <c r="BB30" s="77">
        <v>27</v>
      </c>
      <c r="BC30" s="72">
        <f t="shared" si="30"/>
        <v>45715</v>
      </c>
      <c r="BD30" s="85" t="str">
        <f t="shared" si="17"/>
        <v>B0227</v>
      </c>
      <c r="BE30" s="79" t="s">
        <v>190</v>
      </c>
      <c r="BF30" s="165"/>
      <c r="BG30" s="166">
        <v>27</v>
      </c>
      <c r="BH30" s="167">
        <f t="shared" si="31"/>
        <v>45743</v>
      </c>
      <c r="BI30" s="168" t="str">
        <f t="shared" si="19"/>
        <v>B0327</v>
      </c>
      <c r="BJ30" s="170"/>
    </row>
    <row r="31" spans="3:62" ht="44.25" customHeight="1">
      <c r="C31" s="178">
        <v>28</v>
      </c>
      <c r="D31" s="165" t="str">
        <f>IF(WEEKDAY(E31)=7,"",IF(WEEKDAY(E31)=1,"","○"))</f>
        <v/>
      </c>
      <c r="E31" s="167">
        <f t="shared" si="20"/>
        <v>45410</v>
      </c>
      <c r="F31" s="168" t="str">
        <f t="shared" si="2"/>
        <v>A0428</v>
      </c>
      <c r="G31" s="180"/>
      <c r="H31" s="71" t="str">
        <f t="shared" si="33"/>
        <v>○</v>
      </c>
      <c r="I31" s="77">
        <v>28</v>
      </c>
      <c r="J31" s="72">
        <f t="shared" si="21"/>
        <v>45440</v>
      </c>
      <c r="K31" s="85" t="str">
        <f t="shared" si="3"/>
        <v>A0528</v>
      </c>
      <c r="L31" s="79" t="s">
        <v>243</v>
      </c>
      <c r="M31" s="71" t="str">
        <f t="shared" si="0"/>
        <v>○</v>
      </c>
      <c r="N31" s="77">
        <v>28</v>
      </c>
      <c r="O31" s="72">
        <f t="shared" si="22"/>
        <v>45471</v>
      </c>
      <c r="P31" s="85" t="str">
        <f t="shared" si="4"/>
        <v>A0628</v>
      </c>
      <c r="Q31" s="193"/>
      <c r="R31" s="165"/>
      <c r="S31" s="166">
        <v>28</v>
      </c>
      <c r="T31" s="167">
        <f t="shared" si="23"/>
        <v>45501</v>
      </c>
      <c r="U31" s="168" t="str">
        <f t="shared" si="6"/>
        <v>A0728</v>
      </c>
      <c r="V31" s="171"/>
      <c r="W31" s="165"/>
      <c r="X31" s="166">
        <v>28</v>
      </c>
      <c r="Y31" s="167">
        <f t="shared" si="24"/>
        <v>45532</v>
      </c>
      <c r="Z31" s="168" t="str">
        <f t="shared" si="7"/>
        <v>A0828</v>
      </c>
      <c r="AA31" s="172" t="s">
        <v>265</v>
      </c>
      <c r="AB31" s="165" t="str">
        <f t="shared" si="8"/>
        <v/>
      </c>
      <c r="AC31" s="166">
        <v>28</v>
      </c>
      <c r="AD31" s="167">
        <f t="shared" si="25"/>
        <v>45563</v>
      </c>
      <c r="AE31" s="168" t="str">
        <f t="shared" si="9"/>
        <v>A0928</v>
      </c>
      <c r="AF31" s="171"/>
      <c r="AG31" s="71" t="str">
        <f t="shared" si="10"/>
        <v>○</v>
      </c>
      <c r="AH31" s="77">
        <v>28</v>
      </c>
      <c r="AI31" s="72">
        <f t="shared" si="26"/>
        <v>45593</v>
      </c>
      <c r="AJ31" s="85" t="str">
        <f t="shared" si="11"/>
        <v>A1028</v>
      </c>
      <c r="AK31" s="87"/>
      <c r="AL31" s="71" t="str">
        <f t="shared" si="12"/>
        <v>○</v>
      </c>
      <c r="AM31" s="77">
        <v>28</v>
      </c>
      <c r="AN31" s="72">
        <f t="shared" si="27"/>
        <v>45624</v>
      </c>
      <c r="AO31" s="85" t="str">
        <f t="shared" si="13"/>
        <v>A1128</v>
      </c>
      <c r="AP31" s="87" t="s">
        <v>250</v>
      </c>
      <c r="AQ31" s="165"/>
      <c r="AR31" s="166">
        <v>28</v>
      </c>
      <c r="AS31" s="167">
        <f t="shared" si="28"/>
        <v>45654</v>
      </c>
      <c r="AT31" s="168" t="str">
        <f t="shared" si="15"/>
        <v>A1228</v>
      </c>
      <c r="AU31" s="171"/>
      <c r="AV31" s="71" t="str">
        <f t="shared" si="34"/>
        <v>○</v>
      </c>
      <c r="AW31" s="77">
        <v>28</v>
      </c>
      <c r="AX31" s="72">
        <f t="shared" si="29"/>
        <v>45685</v>
      </c>
      <c r="AY31" s="85" t="str">
        <f t="shared" si="16"/>
        <v>B0128</v>
      </c>
      <c r="AZ31" s="87" t="s">
        <v>106</v>
      </c>
      <c r="BA31" s="71" t="str">
        <f t="shared" si="1"/>
        <v>○</v>
      </c>
      <c r="BB31" s="77">
        <v>28</v>
      </c>
      <c r="BC31" s="72">
        <f t="shared" si="30"/>
        <v>45716</v>
      </c>
      <c r="BD31" s="85" t="str">
        <f t="shared" si="17"/>
        <v>B0228</v>
      </c>
      <c r="BE31" s="79" t="s">
        <v>185</v>
      </c>
      <c r="BF31" s="165"/>
      <c r="BG31" s="166">
        <v>28</v>
      </c>
      <c r="BH31" s="167">
        <f t="shared" si="31"/>
        <v>45744</v>
      </c>
      <c r="BI31" s="168" t="str">
        <f t="shared" si="19"/>
        <v>B0328</v>
      </c>
      <c r="BJ31" s="170"/>
    </row>
    <row r="32" spans="3:62" ht="44.25" customHeight="1">
      <c r="C32" s="178">
        <v>29</v>
      </c>
      <c r="D32" s="165"/>
      <c r="E32" s="167">
        <f t="shared" si="20"/>
        <v>45411</v>
      </c>
      <c r="F32" s="168" t="str">
        <f t="shared" si="2"/>
        <v>A0429</v>
      </c>
      <c r="G32" s="185" t="s">
        <v>114</v>
      </c>
      <c r="H32" s="71" t="str">
        <f t="shared" si="33"/>
        <v>○</v>
      </c>
      <c r="I32" s="77">
        <v>29</v>
      </c>
      <c r="J32" s="72">
        <f t="shared" si="21"/>
        <v>45441</v>
      </c>
      <c r="K32" s="85" t="str">
        <f t="shared" si="3"/>
        <v>A0529</v>
      </c>
      <c r="L32" s="87" t="s">
        <v>145</v>
      </c>
      <c r="M32" s="165" t="str">
        <f t="shared" si="0"/>
        <v/>
      </c>
      <c r="N32" s="166">
        <v>29</v>
      </c>
      <c r="O32" s="167">
        <f t="shared" si="22"/>
        <v>45472</v>
      </c>
      <c r="P32" s="168" t="str">
        <f t="shared" si="4"/>
        <v>A0629</v>
      </c>
      <c r="Q32" s="171"/>
      <c r="R32" s="165"/>
      <c r="S32" s="166">
        <v>29</v>
      </c>
      <c r="T32" s="167">
        <f t="shared" si="23"/>
        <v>45502</v>
      </c>
      <c r="U32" s="168" t="str">
        <f t="shared" si="6"/>
        <v>A0729</v>
      </c>
      <c r="V32" s="172"/>
      <c r="W32" s="71" t="str">
        <f>IF(WEEKDAY(Y32)=7,"",IF(WEEKDAY(Y32)=1,"","○"))</f>
        <v>○</v>
      </c>
      <c r="X32" s="77">
        <v>29</v>
      </c>
      <c r="Y32" s="72">
        <f t="shared" si="24"/>
        <v>45533</v>
      </c>
      <c r="Z32" s="85" t="str">
        <f t="shared" si="7"/>
        <v>A0829</v>
      </c>
      <c r="AA32" s="80" t="s">
        <v>149</v>
      </c>
      <c r="AB32" s="165" t="str">
        <f t="shared" si="8"/>
        <v/>
      </c>
      <c r="AC32" s="166">
        <v>29</v>
      </c>
      <c r="AD32" s="167">
        <f t="shared" si="25"/>
        <v>45564</v>
      </c>
      <c r="AE32" s="168" t="str">
        <f t="shared" si="9"/>
        <v>A0929</v>
      </c>
      <c r="AF32" s="171"/>
      <c r="AG32" s="71" t="str">
        <f t="shared" si="10"/>
        <v>○</v>
      </c>
      <c r="AH32" s="77">
        <v>29</v>
      </c>
      <c r="AI32" s="72">
        <f t="shared" si="26"/>
        <v>45594</v>
      </c>
      <c r="AJ32" s="85" t="str">
        <f t="shared" si="11"/>
        <v>A1029</v>
      </c>
      <c r="AK32" s="87" t="str">
        <f>VLOOKUP(AJ32,[1]月行事予定!$B$6:$H$370,7)</f>
        <v/>
      </c>
      <c r="AL32" s="71" t="str">
        <f t="shared" si="12"/>
        <v>○</v>
      </c>
      <c r="AM32" s="77">
        <v>29</v>
      </c>
      <c r="AN32" s="72">
        <f t="shared" si="27"/>
        <v>45625</v>
      </c>
      <c r="AO32" s="85" t="str">
        <f t="shared" si="13"/>
        <v>A1129</v>
      </c>
      <c r="AP32" s="87"/>
      <c r="AQ32" s="165"/>
      <c r="AR32" s="166">
        <v>29</v>
      </c>
      <c r="AS32" s="167">
        <f t="shared" si="28"/>
        <v>45655</v>
      </c>
      <c r="AT32" s="168" t="str">
        <f t="shared" si="15"/>
        <v>A1229</v>
      </c>
      <c r="AU32" s="171"/>
      <c r="AV32" s="71" t="str">
        <f t="shared" si="34"/>
        <v>○</v>
      </c>
      <c r="AW32" s="77">
        <v>29</v>
      </c>
      <c r="AX32" s="72">
        <f t="shared" si="29"/>
        <v>45686</v>
      </c>
      <c r="AY32" s="85" t="str">
        <f t="shared" si="16"/>
        <v>B0129</v>
      </c>
      <c r="AZ32" s="87" t="s">
        <v>106</v>
      </c>
      <c r="BA32" s="71" t="str">
        <f t="shared" si="1"/>
        <v/>
      </c>
      <c r="BB32" s="77" t="str">
        <f>IF(hp!D5="○",29,"")</f>
        <v/>
      </c>
      <c r="BC32" s="72">
        <f t="shared" si="30"/>
        <v>45717</v>
      </c>
      <c r="BD32" s="85" t="str">
        <f t="shared" si="17"/>
        <v>B02</v>
      </c>
      <c r="BE32" s="87"/>
      <c r="BF32" s="165"/>
      <c r="BG32" s="166">
        <v>29</v>
      </c>
      <c r="BH32" s="167">
        <f t="shared" si="31"/>
        <v>45745</v>
      </c>
      <c r="BI32" s="168" t="str">
        <f t="shared" si="19"/>
        <v>B0329</v>
      </c>
      <c r="BJ32" s="170"/>
    </row>
    <row r="33" spans="3:62" ht="44.25" customHeight="1">
      <c r="C33" s="154">
        <v>30</v>
      </c>
      <c r="D33" s="71" t="str">
        <f>IF(WEEKDAY(E33)=7,"",IF(WEEKDAY(E33)=1,"","○"))</f>
        <v>○</v>
      </c>
      <c r="E33" s="72">
        <f t="shared" si="20"/>
        <v>45412</v>
      </c>
      <c r="F33" s="85" t="str">
        <f t="shared" si="2"/>
        <v>A0430</v>
      </c>
      <c r="G33" s="80" t="s">
        <v>193</v>
      </c>
      <c r="H33" s="71" t="str">
        <f t="shared" si="33"/>
        <v>○</v>
      </c>
      <c r="I33" s="77">
        <v>30</v>
      </c>
      <c r="J33" s="72">
        <f t="shared" si="21"/>
        <v>45442</v>
      </c>
      <c r="K33" s="85" t="str">
        <f t="shared" si="3"/>
        <v>A0530</v>
      </c>
      <c r="L33" s="80" t="s">
        <v>150</v>
      </c>
      <c r="M33" s="165" t="str">
        <f t="shared" si="0"/>
        <v/>
      </c>
      <c r="N33" s="166">
        <v>30</v>
      </c>
      <c r="O33" s="167">
        <f t="shared" si="22"/>
        <v>45473</v>
      </c>
      <c r="P33" s="168" t="str">
        <f t="shared" si="4"/>
        <v>A0630</v>
      </c>
      <c r="Q33" s="171"/>
      <c r="R33" s="165"/>
      <c r="S33" s="166">
        <v>30</v>
      </c>
      <c r="T33" s="167">
        <f t="shared" si="23"/>
        <v>45503</v>
      </c>
      <c r="U33" s="168" t="str">
        <f t="shared" si="6"/>
        <v>A0730</v>
      </c>
      <c r="V33" s="171" t="str">
        <f>VLOOKUP(U33,[1]月行事予定!$B$6:$H$370,7)</f>
        <v/>
      </c>
      <c r="W33" s="71" t="str">
        <f>IF(WEEKDAY(Y33)=7,"",IF(WEEKDAY(Y33)=1,"","○"))</f>
        <v>○</v>
      </c>
      <c r="X33" s="77">
        <v>30</v>
      </c>
      <c r="Y33" s="72">
        <f t="shared" si="24"/>
        <v>45534</v>
      </c>
      <c r="Z33" s="85" t="str">
        <f t="shared" si="7"/>
        <v>A0830</v>
      </c>
      <c r="AA33" s="79" t="s">
        <v>126</v>
      </c>
      <c r="AB33" s="71" t="str">
        <f t="shared" si="8"/>
        <v>○</v>
      </c>
      <c r="AC33" s="77">
        <v>30</v>
      </c>
      <c r="AD33" s="72">
        <f t="shared" si="25"/>
        <v>45565</v>
      </c>
      <c r="AE33" s="85" t="str">
        <f t="shared" si="9"/>
        <v>A0930</v>
      </c>
      <c r="AF33" s="80"/>
      <c r="AG33" s="71" t="str">
        <f t="shared" si="10"/>
        <v>○</v>
      </c>
      <c r="AH33" s="77">
        <v>30</v>
      </c>
      <c r="AI33" s="72">
        <f t="shared" si="26"/>
        <v>45595</v>
      </c>
      <c r="AJ33" s="85" t="str">
        <f t="shared" si="11"/>
        <v>A1030</v>
      </c>
      <c r="AK33" s="87"/>
      <c r="AL33" s="165" t="str">
        <f t="shared" si="12"/>
        <v/>
      </c>
      <c r="AM33" s="166">
        <v>30</v>
      </c>
      <c r="AN33" s="167">
        <f t="shared" si="27"/>
        <v>45626</v>
      </c>
      <c r="AO33" s="168" t="str">
        <f t="shared" si="13"/>
        <v>A1130</v>
      </c>
      <c r="AP33" s="171"/>
      <c r="AQ33" s="165"/>
      <c r="AR33" s="166">
        <v>30</v>
      </c>
      <c r="AS33" s="167">
        <f t="shared" si="28"/>
        <v>45656</v>
      </c>
      <c r="AT33" s="168" t="str">
        <f t="shared" si="15"/>
        <v>A1230</v>
      </c>
      <c r="AU33" s="171"/>
      <c r="AV33" s="71" t="str">
        <f t="shared" si="34"/>
        <v>○</v>
      </c>
      <c r="AW33" s="77">
        <v>30</v>
      </c>
      <c r="AX33" s="72">
        <f t="shared" si="29"/>
        <v>45687</v>
      </c>
      <c r="AY33" s="85" t="str">
        <f t="shared" si="16"/>
        <v>B0130</v>
      </c>
      <c r="AZ33" s="79" t="s">
        <v>150</v>
      </c>
      <c r="BA33" s="71" t="str">
        <f t="shared" si="1"/>
        <v/>
      </c>
      <c r="BB33" s="133"/>
      <c r="BC33" s="72"/>
      <c r="BD33" s="85" t="str">
        <f t="shared" si="17"/>
        <v>B02</v>
      </c>
      <c r="BE33" s="87"/>
      <c r="BF33" s="165"/>
      <c r="BG33" s="166">
        <v>30</v>
      </c>
      <c r="BH33" s="167">
        <f t="shared" si="31"/>
        <v>45746</v>
      </c>
      <c r="BI33" s="168" t="str">
        <f t="shared" si="19"/>
        <v>B0330</v>
      </c>
      <c r="BJ33" s="170"/>
    </row>
    <row r="34" spans="3:62" ht="44.25" customHeight="1">
      <c r="C34" s="155"/>
      <c r="D34" s="71" t="str">
        <f t="shared" si="32"/>
        <v/>
      </c>
      <c r="E34" s="156"/>
      <c r="F34" s="93" t="str">
        <f t="shared" si="2"/>
        <v>A04</v>
      </c>
      <c r="G34" s="94"/>
      <c r="H34" s="71" t="str">
        <f t="shared" si="33"/>
        <v>○</v>
      </c>
      <c r="I34" s="77">
        <v>31</v>
      </c>
      <c r="J34" s="72">
        <f t="shared" si="21"/>
        <v>45443</v>
      </c>
      <c r="K34" s="85" t="str">
        <f t="shared" si="3"/>
        <v>A0531</v>
      </c>
      <c r="L34" s="87"/>
      <c r="M34" s="71" t="str">
        <f t="shared" si="0"/>
        <v/>
      </c>
      <c r="N34" s="133"/>
      <c r="O34" s="72"/>
      <c r="P34" s="85" t="str">
        <f t="shared" si="4"/>
        <v>A06</v>
      </c>
      <c r="Q34" s="87"/>
      <c r="R34" s="165"/>
      <c r="S34" s="166">
        <v>31</v>
      </c>
      <c r="T34" s="167">
        <f t="shared" si="23"/>
        <v>45504</v>
      </c>
      <c r="U34" s="168" t="str">
        <f t="shared" si="6"/>
        <v>A0731</v>
      </c>
      <c r="V34" s="171" t="s">
        <v>121</v>
      </c>
      <c r="W34" s="71" t="str">
        <f>IF(WEEKDAY(Y34)=7,"",IF(WEEKDAY(Y34)=1,"","○"))</f>
        <v/>
      </c>
      <c r="X34" s="77">
        <v>31</v>
      </c>
      <c r="Y34" s="72">
        <f t="shared" si="24"/>
        <v>45535</v>
      </c>
      <c r="Z34" s="85" t="str">
        <f t="shared" si="7"/>
        <v>A0831</v>
      </c>
      <c r="AA34" s="87" t="s">
        <v>98</v>
      </c>
      <c r="AB34" s="71"/>
      <c r="AC34" s="133"/>
      <c r="AD34" s="72"/>
      <c r="AE34" s="85" t="str">
        <f t="shared" si="9"/>
        <v>A09</v>
      </c>
      <c r="AF34" s="87"/>
      <c r="AG34" s="71" t="str">
        <f t="shared" si="10"/>
        <v>○</v>
      </c>
      <c r="AH34" s="77">
        <v>31</v>
      </c>
      <c r="AI34" s="72">
        <f t="shared" si="26"/>
        <v>45596</v>
      </c>
      <c r="AJ34" s="85" t="str">
        <f t="shared" si="11"/>
        <v>A1031</v>
      </c>
      <c r="AK34" s="80" t="s">
        <v>151</v>
      </c>
      <c r="AL34" s="71" t="str">
        <f t="shared" si="12"/>
        <v/>
      </c>
      <c r="AM34" s="133"/>
      <c r="AN34" s="72"/>
      <c r="AO34" s="85" t="str">
        <f t="shared" si="13"/>
        <v>A11</v>
      </c>
      <c r="AP34" s="87"/>
      <c r="AQ34" s="165"/>
      <c r="AR34" s="166">
        <v>31</v>
      </c>
      <c r="AS34" s="167">
        <f t="shared" si="28"/>
        <v>45657</v>
      </c>
      <c r="AT34" s="168" t="str">
        <f t="shared" si="15"/>
        <v>A1231</v>
      </c>
      <c r="AU34" s="171" t="s">
        <v>136</v>
      </c>
      <c r="AV34" s="71" t="str">
        <f t="shared" si="34"/>
        <v>○</v>
      </c>
      <c r="AW34" s="77">
        <v>31</v>
      </c>
      <c r="AX34" s="72">
        <f t="shared" si="29"/>
        <v>45688</v>
      </c>
      <c r="AY34" s="85" t="str">
        <f t="shared" si="16"/>
        <v>B0131</v>
      </c>
      <c r="AZ34" s="79" t="s">
        <v>189</v>
      </c>
      <c r="BA34" s="71" t="str">
        <f t="shared" si="1"/>
        <v/>
      </c>
      <c r="BB34" s="133"/>
      <c r="BC34" s="72"/>
      <c r="BD34" s="85" t="str">
        <f t="shared" si="17"/>
        <v>B02</v>
      </c>
      <c r="BE34" s="87"/>
      <c r="BF34" s="165"/>
      <c r="BG34" s="166">
        <v>31</v>
      </c>
      <c r="BH34" s="167">
        <f t="shared" si="31"/>
        <v>45747</v>
      </c>
      <c r="BI34" s="168" t="str">
        <f t="shared" si="19"/>
        <v>B0331</v>
      </c>
      <c r="BJ34" s="170"/>
    </row>
    <row r="35" spans="3:62" ht="14.25" customHeight="1">
      <c r="C35" s="157"/>
      <c r="D35" s="126"/>
      <c r="E35" s="127"/>
      <c r="F35" s="95"/>
      <c r="G35" s="96" t="s">
        <v>11</v>
      </c>
      <c r="H35" s="151"/>
      <c r="I35" s="126"/>
      <c r="J35" s="127"/>
      <c r="K35" s="95"/>
      <c r="L35" s="97" t="s">
        <v>1</v>
      </c>
      <c r="M35" s="125"/>
      <c r="N35" s="126"/>
      <c r="O35" s="127"/>
      <c r="P35" s="95"/>
      <c r="Q35" s="97" t="s">
        <v>2</v>
      </c>
      <c r="R35" s="125"/>
      <c r="S35" s="126"/>
      <c r="T35" s="127"/>
      <c r="U35" s="95"/>
      <c r="V35" s="97" t="s">
        <v>3</v>
      </c>
      <c r="W35" s="125"/>
      <c r="X35" s="126"/>
      <c r="Y35" s="127"/>
      <c r="Z35" s="95"/>
      <c r="AA35" s="97" t="s">
        <v>4</v>
      </c>
      <c r="AB35" s="125"/>
      <c r="AC35" s="126"/>
      <c r="AD35" s="127"/>
      <c r="AE35" s="95"/>
      <c r="AF35" s="97" t="s">
        <v>5</v>
      </c>
      <c r="AG35" s="125"/>
      <c r="AH35" s="126"/>
      <c r="AI35" s="127"/>
      <c r="AJ35" s="95"/>
      <c r="AK35" s="97" t="s">
        <v>12</v>
      </c>
      <c r="AL35" s="125"/>
      <c r="AM35" s="126"/>
      <c r="AN35" s="127"/>
      <c r="AO35" s="95"/>
      <c r="AP35" s="97" t="s">
        <v>6</v>
      </c>
      <c r="AQ35" s="125"/>
      <c r="AR35" s="126"/>
      <c r="AS35" s="127"/>
      <c r="AT35" s="95"/>
      <c r="AU35" s="97" t="s">
        <v>7</v>
      </c>
      <c r="AV35" s="125"/>
      <c r="AW35" s="126"/>
      <c r="AX35" s="127"/>
      <c r="AY35" s="95"/>
      <c r="AZ35" s="97" t="s">
        <v>8</v>
      </c>
      <c r="BA35" s="125"/>
      <c r="BB35" s="126"/>
      <c r="BC35" s="127"/>
      <c r="BD35" s="95"/>
      <c r="BE35" s="97" t="s">
        <v>9</v>
      </c>
      <c r="BF35" s="125"/>
      <c r="BG35" s="126"/>
      <c r="BH35" s="127"/>
      <c r="BI35" s="98"/>
      <c r="BJ35" s="99" t="s">
        <v>10</v>
      </c>
    </row>
    <row r="36" spans="3:62" ht="15.75" customHeight="1">
      <c r="C36" s="207" t="s">
        <v>13</v>
      </c>
      <c r="D36" s="208"/>
      <c r="E36" s="208"/>
      <c r="F36" s="115"/>
      <c r="G36" s="100">
        <f>COUNTIF(D4:D34,"○")</f>
        <v>16</v>
      </c>
      <c r="H36" s="128"/>
      <c r="I36" s="208" t="s">
        <v>13</v>
      </c>
      <c r="J36" s="208"/>
      <c r="K36" s="115"/>
      <c r="L36" s="100">
        <f>COUNTIF(H4:H34,"○")</f>
        <v>21</v>
      </c>
      <c r="M36" s="128"/>
      <c r="N36" s="208" t="s">
        <v>13</v>
      </c>
      <c r="O36" s="208"/>
      <c r="P36" s="115"/>
      <c r="Q36" s="100">
        <f>COUNTIF(M4:M34,"○")</f>
        <v>20</v>
      </c>
      <c r="R36" s="128"/>
      <c r="S36" s="208" t="s">
        <v>13</v>
      </c>
      <c r="T36" s="208"/>
      <c r="U36" s="115"/>
      <c r="V36" s="100">
        <f>COUNTIF(R4:R34,"○")</f>
        <v>14</v>
      </c>
      <c r="W36" s="128"/>
      <c r="X36" s="208" t="s">
        <v>13</v>
      </c>
      <c r="Y36" s="208"/>
      <c r="Z36" s="115"/>
      <c r="AA36" s="100">
        <f>COUNTIF(W4:W34,"○")</f>
        <v>2</v>
      </c>
      <c r="AB36" s="128"/>
      <c r="AC36" s="208" t="s">
        <v>13</v>
      </c>
      <c r="AD36" s="208"/>
      <c r="AE36" s="115"/>
      <c r="AF36" s="100">
        <f>COUNTIF(AB4:AB34,"○")</f>
        <v>19</v>
      </c>
      <c r="AG36" s="128"/>
      <c r="AH36" s="208" t="s">
        <v>13</v>
      </c>
      <c r="AI36" s="208"/>
      <c r="AJ36" s="115"/>
      <c r="AK36" s="100">
        <f>COUNTIF(AG4:AG34,"○")</f>
        <v>22</v>
      </c>
      <c r="AL36" s="128"/>
      <c r="AM36" s="208" t="s">
        <v>13</v>
      </c>
      <c r="AN36" s="208"/>
      <c r="AO36" s="115"/>
      <c r="AP36" s="100">
        <f>COUNTIF(AL4:AL34,"○")</f>
        <v>20</v>
      </c>
      <c r="AQ36" s="128"/>
      <c r="AR36" s="208" t="s">
        <v>13</v>
      </c>
      <c r="AS36" s="208"/>
      <c r="AT36" s="115"/>
      <c r="AU36" s="100">
        <f>COUNTIF(AQ4:AQ34,"○")</f>
        <v>19</v>
      </c>
      <c r="AV36" s="128"/>
      <c r="AW36" s="208" t="s">
        <v>13</v>
      </c>
      <c r="AX36" s="208"/>
      <c r="AY36" s="115"/>
      <c r="AZ36" s="100">
        <f>COUNTIF(AV4:AV34,"○")</f>
        <v>18</v>
      </c>
      <c r="BA36" s="128"/>
      <c r="BB36" s="208" t="s">
        <v>13</v>
      </c>
      <c r="BC36" s="208"/>
      <c r="BD36" s="115"/>
      <c r="BE36" s="100">
        <f>COUNTIF(BA4:BA34,"○")</f>
        <v>18</v>
      </c>
      <c r="BF36" s="128"/>
      <c r="BG36" s="201" t="s">
        <v>13</v>
      </c>
      <c r="BH36" s="201"/>
      <c r="BI36" s="114"/>
      <c r="BJ36" s="118">
        <f>COUNTIF(BF4:BF34,"○")</f>
        <v>16</v>
      </c>
    </row>
    <row r="37" spans="3:62" ht="15.75" customHeight="1">
      <c r="C37" s="230"/>
      <c r="D37" s="231"/>
      <c r="E37" s="231"/>
      <c r="F37" s="231"/>
      <c r="G37" s="231"/>
      <c r="H37" s="195"/>
      <c r="I37" s="231"/>
      <c r="J37" s="231"/>
      <c r="K37" s="231"/>
      <c r="L37" s="231"/>
      <c r="M37" s="195"/>
      <c r="N37" s="77"/>
      <c r="O37" s="195"/>
      <c r="P37" s="200"/>
      <c r="Q37" s="200"/>
      <c r="R37" s="195"/>
      <c r="S37" s="77"/>
      <c r="T37" s="195"/>
      <c r="U37" s="200"/>
      <c r="V37" s="200"/>
      <c r="W37" s="195"/>
      <c r="X37" s="147" t="s">
        <v>70</v>
      </c>
      <c r="Y37" s="144"/>
      <c r="Z37" s="102"/>
      <c r="AA37" s="102"/>
      <c r="AB37" s="144"/>
      <c r="AC37" s="231">
        <f>SUM(G36,L36,Q36,V36,AA36,AF36,AF38)</f>
        <v>98</v>
      </c>
      <c r="AD37" s="231"/>
      <c r="AE37" s="231"/>
      <c r="AF37" s="231"/>
      <c r="AG37" s="195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77"/>
      <c r="AW37" s="211" t="s">
        <v>71</v>
      </c>
      <c r="AX37" s="211"/>
      <c r="AY37" s="211"/>
      <c r="AZ37" s="211"/>
      <c r="BA37" s="195"/>
      <c r="BB37" s="213" t="s">
        <v>140</v>
      </c>
      <c r="BC37" s="213"/>
      <c r="BD37" s="109"/>
      <c r="BE37" s="194">
        <f>SUM(AF39,AP36,AU36,AZ36,BE36,BJ36)</f>
        <v>107</v>
      </c>
      <c r="BF37" s="195"/>
      <c r="BG37" s="223" t="s">
        <v>18</v>
      </c>
      <c r="BH37" s="211">
        <f>$AC$37+BE37</f>
        <v>205</v>
      </c>
      <c r="BI37" s="217"/>
      <c r="BJ37" s="218"/>
    </row>
    <row r="38" spans="3:62" ht="15.75" customHeight="1">
      <c r="C38" s="224"/>
      <c r="D38" s="225"/>
      <c r="E38" s="225"/>
      <c r="F38" s="225"/>
      <c r="G38" s="225"/>
      <c r="H38" s="77"/>
      <c r="I38" s="213"/>
      <c r="J38" s="213"/>
      <c r="K38" s="109"/>
      <c r="L38" s="194"/>
      <c r="M38" s="195"/>
      <c r="N38" s="216"/>
      <c r="O38" s="216"/>
      <c r="P38" s="200"/>
      <c r="Q38" s="194"/>
      <c r="R38" s="144"/>
      <c r="S38" s="216"/>
      <c r="T38" s="216"/>
      <c r="U38" s="200"/>
      <c r="V38" s="194"/>
      <c r="W38" s="144"/>
      <c r="X38" s="147"/>
      <c r="Y38" s="144"/>
      <c r="Z38" s="102"/>
      <c r="AA38" s="102"/>
      <c r="AB38" s="144"/>
      <c r="AC38" s="214" t="s">
        <v>72</v>
      </c>
      <c r="AD38" s="215"/>
      <c r="AE38" s="102"/>
      <c r="AF38" s="101">
        <f>COUNTIF(AG4:AG11,"○")</f>
        <v>6</v>
      </c>
      <c r="AG38" s="144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77"/>
      <c r="AW38" s="211"/>
      <c r="AX38" s="211"/>
      <c r="AY38" s="211"/>
      <c r="AZ38" s="211"/>
      <c r="BA38" s="195"/>
      <c r="BB38" s="216"/>
      <c r="BC38" s="216"/>
      <c r="BD38" s="200"/>
      <c r="BE38" s="194"/>
      <c r="BF38" s="195"/>
      <c r="BG38" s="223"/>
      <c r="BH38" s="211"/>
      <c r="BI38" s="217"/>
      <c r="BJ38" s="218"/>
    </row>
    <row r="39" spans="3:62" ht="15.75" customHeight="1">
      <c r="C39" s="226" t="str">
        <f>"クラブ:１学期"&amp;COUNTIF($G$4:$V$34,"*クラブ*")&amp;"回"&amp;",２学期"&amp;COUNTIF($X$4:$AU$34,"*クラブ*")&amp;"回"&amp;",３学期"&amp;COUNTIF($V$4:$AW$44,"*クラブ*")&amp;"回"&amp;",合計"&amp;COUNTIF($C$4:$BJ$34,"*クラブ*")&amp;"回"</f>
        <v>クラブ:１学期3回,２学期3回,３学期4回,合計10回</v>
      </c>
      <c r="D39" s="227"/>
      <c r="E39" s="227"/>
      <c r="F39" s="227"/>
      <c r="G39" s="227"/>
      <c r="H39" s="227"/>
      <c r="I39" s="227"/>
      <c r="J39" s="227"/>
      <c r="K39" s="198"/>
      <c r="L39" s="103"/>
      <c r="M39" s="145"/>
      <c r="N39" s="77"/>
      <c r="O39" s="195"/>
      <c r="P39" s="200"/>
      <c r="Q39" s="103"/>
      <c r="R39" s="145"/>
      <c r="S39" s="77"/>
      <c r="T39" s="195"/>
      <c r="U39" s="200"/>
      <c r="V39" s="103"/>
      <c r="W39" s="145"/>
      <c r="X39" s="77"/>
      <c r="Y39" s="195"/>
      <c r="Z39" s="200"/>
      <c r="AA39" s="103"/>
      <c r="AB39" s="145"/>
      <c r="AC39" s="214" t="s">
        <v>73</v>
      </c>
      <c r="AD39" s="215"/>
      <c r="AE39" s="200"/>
      <c r="AF39" s="101">
        <f>COUNTIF(AG12:AG34,"○")</f>
        <v>16</v>
      </c>
      <c r="AG39" s="145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77"/>
      <c r="AW39" s="211"/>
      <c r="AX39" s="211"/>
      <c r="AY39" s="211"/>
      <c r="AZ39" s="211"/>
      <c r="BA39" s="195"/>
      <c r="BB39" s="216"/>
      <c r="BC39" s="216"/>
      <c r="BD39" s="200"/>
      <c r="BE39" s="194"/>
      <c r="BF39" s="195"/>
      <c r="BG39" s="223"/>
      <c r="BH39" s="211"/>
      <c r="BI39" s="217"/>
      <c r="BJ39" s="218"/>
    </row>
    <row r="40" spans="3:62" ht="15.75" customHeight="1">
      <c r="C40" s="228"/>
      <c r="D40" s="229"/>
      <c r="E40" s="229"/>
      <c r="F40" s="229"/>
      <c r="G40" s="229"/>
      <c r="H40" s="229"/>
      <c r="I40" s="229"/>
      <c r="J40" s="229"/>
      <c r="K40" s="199"/>
      <c r="L40" s="104"/>
      <c r="M40" s="146"/>
      <c r="N40" s="136"/>
      <c r="O40" s="134"/>
      <c r="P40" s="196"/>
      <c r="Q40" s="104"/>
      <c r="R40" s="146"/>
      <c r="S40" s="136"/>
      <c r="T40" s="134"/>
      <c r="U40" s="196"/>
      <c r="V40" s="104"/>
      <c r="W40" s="146"/>
      <c r="X40" s="136"/>
      <c r="Y40" s="134"/>
      <c r="Z40" s="196"/>
      <c r="AA40" s="104"/>
      <c r="AB40" s="146"/>
      <c r="AC40" s="136"/>
      <c r="AD40" s="134"/>
      <c r="AE40" s="196"/>
      <c r="AF40" s="104"/>
      <c r="AG40" s="146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136"/>
      <c r="AW40" s="212"/>
      <c r="AX40" s="212"/>
      <c r="AY40" s="212"/>
      <c r="AZ40" s="212"/>
      <c r="BA40" s="134"/>
      <c r="BB40" s="219"/>
      <c r="BC40" s="219"/>
      <c r="BD40" s="219"/>
      <c r="BE40" s="219"/>
      <c r="BF40" s="219"/>
      <c r="BG40" s="219"/>
      <c r="BH40" s="219"/>
      <c r="BI40" s="220"/>
      <c r="BJ40" s="221"/>
    </row>
    <row r="43" spans="3:62">
      <c r="L43" s="82"/>
    </row>
    <row r="44" spans="3:62">
      <c r="D44" s="158"/>
      <c r="E44" s="159"/>
      <c r="F44" s="106"/>
    </row>
    <row r="45" spans="3:62">
      <c r="E45" s="159"/>
      <c r="F45" s="106"/>
      <c r="J45" s="131"/>
      <c r="K45" s="82"/>
    </row>
    <row r="46" spans="3:62">
      <c r="E46" s="159"/>
      <c r="F46" s="106"/>
    </row>
    <row r="47" spans="3:62">
      <c r="E47" s="159"/>
      <c r="F47" s="106"/>
      <c r="G47" s="222"/>
      <c r="H47" s="222"/>
      <c r="I47" s="222"/>
      <c r="J47" s="222"/>
      <c r="K47" s="197"/>
    </row>
    <row r="48" spans="3:62">
      <c r="E48" s="159"/>
      <c r="F48" s="106"/>
      <c r="G48" s="222"/>
      <c r="H48" s="222"/>
      <c r="I48" s="222"/>
      <c r="J48" s="222"/>
      <c r="K48" s="197"/>
    </row>
    <row r="49" spans="5:11">
      <c r="E49" s="159"/>
      <c r="F49" s="106"/>
      <c r="G49" s="222"/>
      <c r="H49" s="222"/>
      <c r="I49" s="222"/>
      <c r="J49" s="222"/>
      <c r="K49" s="197"/>
    </row>
    <row r="50" spans="5:11">
      <c r="E50" s="159"/>
      <c r="F50" s="106"/>
    </row>
    <row r="51" spans="5:11">
      <c r="E51" s="159"/>
      <c r="F51" s="106"/>
    </row>
    <row r="52" spans="5:11">
      <c r="E52" s="159"/>
      <c r="F52" s="106"/>
    </row>
    <row r="53" spans="5:11">
      <c r="E53" s="159"/>
      <c r="F53" s="106"/>
    </row>
    <row r="54" spans="5:11">
      <c r="E54" s="159"/>
      <c r="F54" s="106"/>
    </row>
    <row r="55" spans="5:11">
      <c r="E55" s="159"/>
      <c r="F55" s="106"/>
    </row>
    <row r="56" spans="5:11">
      <c r="E56" s="159"/>
      <c r="F56" s="106"/>
    </row>
    <row r="57" spans="5:11">
      <c r="E57" s="159"/>
      <c r="F57" s="106"/>
    </row>
  </sheetData>
  <mergeCells count="37">
    <mergeCell ref="BH39:BJ39"/>
    <mergeCell ref="BB40:BJ40"/>
    <mergeCell ref="G47:J49"/>
    <mergeCell ref="BG37:BG39"/>
    <mergeCell ref="BH37:BJ37"/>
    <mergeCell ref="C38:G38"/>
    <mergeCell ref="I38:J38"/>
    <mergeCell ref="N38:O38"/>
    <mergeCell ref="S38:T38"/>
    <mergeCell ref="AC38:AD38"/>
    <mergeCell ref="BB38:BC38"/>
    <mergeCell ref="BH38:BJ38"/>
    <mergeCell ref="C39:J40"/>
    <mergeCell ref="C37:G37"/>
    <mergeCell ref="I37:L37"/>
    <mergeCell ref="AC37:AF37"/>
    <mergeCell ref="AH37:AU40"/>
    <mergeCell ref="AW37:AZ40"/>
    <mergeCell ref="BB37:BC37"/>
    <mergeCell ref="AC39:AD39"/>
    <mergeCell ref="BB39:BC39"/>
    <mergeCell ref="BG36:BH36"/>
    <mergeCell ref="C1:L1"/>
    <mergeCell ref="AZ1:BC2"/>
    <mergeCell ref="BE1:BJ2"/>
    <mergeCell ref="C2:G2"/>
    <mergeCell ref="C36:E36"/>
    <mergeCell ref="I36:J36"/>
    <mergeCell ref="N36:O36"/>
    <mergeCell ref="S36:T36"/>
    <mergeCell ref="X36:Y36"/>
    <mergeCell ref="AC36:AD36"/>
    <mergeCell ref="AH36:AI36"/>
    <mergeCell ref="AM36:AN36"/>
    <mergeCell ref="AR36:AS36"/>
    <mergeCell ref="AW36:AX36"/>
    <mergeCell ref="BB36:BC36"/>
  </mergeCells>
  <phoneticPr fontId="1"/>
  <pageMargins left="0.55118110236220474" right="0.19685039370078741" top="0.70866141732283472" bottom="0.19685039370078741" header="0.55118110236220474" footer="0.15748031496062992"/>
  <pageSetup paperSize="12" scale="49" fitToWidth="0" orientation="landscape" copies="13" r:id="rId1"/>
  <headerFooter alignWithMargins="0"/>
  <colBreaks count="1" manualBreakCount="1">
    <brk id="62" max="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57"/>
  <sheetViews>
    <sheetView tabSelected="1" view="pageBreakPreview" topLeftCell="C1" zoomScale="75" zoomScaleNormal="75" zoomScaleSheetLayoutView="75" workbookViewId="0">
      <pane ySplit="3" topLeftCell="A19" activePane="bottomLeft" state="frozen"/>
      <selection pane="bottomLeft" activeCell="BJ20" sqref="BJ20"/>
    </sheetView>
  </sheetViews>
  <sheetFormatPr defaultRowHeight="13.5"/>
  <cols>
    <col min="1" max="1" width="2.5" style="81" hidden="1" customWidth="1"/>
    <col min="2" max="2" width="3.875" style="81" hidden="1" customWidth="1"/>
    <col min="3" max="3" width="3" style="131" customWidth="1"/>
    <col min="4" max="4" width="2.875" style="131" customWidth="1"/>
    <col min="5" max="5" width="2.875" style="132" customWidth="1"/>
    <col min="6" max="6" width="9.75" style="83" hidden="1" customWidth="1"/>
    <col min="7" max="7" width="19.125" style="105" customWidth="1"/>
    <col min="8" max="8" width="2.875" style="152" customWidth="1"/>
    <col min="9" max="9" width="3" style="131" customWidth="1"/>
    <col min="10" max="10" width="3" style="132" customWidth="1"/>
    <col min="11" max="11" width="7.875" style="83" hidden="1" customWidth="1"/>
    <col min="12" max="12" width="19.125" style="84" customWidth="1"/>
    <col min="13" max="13" width="3.125" style="130" customWidth="1"/>
    <col min="14" max="14" width="3" style="131" customWidth="1"/>
    <col min="15" max="15" width="3" style="132" customWidth="1"/>
    <col min="16" max="16" width="3" style="83" hidden="1" customWidth="1"/>
    <col min="17" max="17" width="19.125" style="84" customWidth="1"/>
    <col min="18" max="18" width="3" style="130" customWidth="1"/>
    <col min="19" max="19" width="3" style="131" customWidth="1"/>
    <col min="20" max="20" width="3" style="132" customWidth="1"/>
    <col min="21" max="21" width="3" style="83" hidden="1" customWidth="1"/>
    <col min="22" max="22" width="19.125" style="84" customWidth="1"/>
    <col min="23" max="23" width="3" style="130" customWidth="1"/>
    <col min="24" max="24" width="3" style="131" customWidth="1"/>
    <col min="25" max="25" width="3" style="132" customWidth="1"/>
    <col min="26" max="26" width="3" style="83" hidden="1" customWidth="1"/>
    <col min="27" max="27" width="19.125" style="84" customWidth="1"/>
    <col min="28" max="28" width="3" style="130" customWidth="1"/>
    <col min="29" max="29" width="3" style="131" customWidth="1"/>
    <col min="30" max="30" width="3" style="132" customWidth="1"/>
    <col min="31" max="31" width="3" style="83" hidden="1" customWidth="1"/>
    <col min="32" max="32" width="19.125" style="84" customWidth="1"/>
    <col min="33" max="33" width="3" style="130" customWidth="1"/>
    <col min="34" max="34" width="3" style="131" customWidth="1"/>
    <col min="35" max="35" width="3" style="132" customWidth="1"/>
    <col min="36" max="36" width="3" style="83" hidden="1" customWidth="1"/>
    <col min="37" max="37" width="19.125" style="84" customWidth="1"/>
    <col min="38" max="38" width="3" style="130" customWidth="1"/>
    <col min="39" max="39" width="3" style="131" customWidth="1"/>
    <col min="40" max="40" width="3" style="132" customWidth="1"/>
    <col min="41" max="41" width="3" style="83" hidden="1" customWidth="1"/>
    <col min="42" max="42" width="19.125" style="84" customWidth="1"/>
    <col min="43" max="43" width="3" style="130" customWidth="1"/>
    <col min="44" max="44" width="3" style="131" customWidth="1"/>
    <col min="45" max="45" width="3" style="132" customWidth="1"/>
    <col min="46" max="46" width="3" style="83" hidden="1" customWidth="1"/>
    <col min="47" max="47" width="19" style="84" customWidth="1"/>
    <col min="48" max="48" width="2.5" style="130" customWidth="1"/>
    <col min="49" max="49" width="3.125" style="131" customWidth="1"/>
    <col min="50" max="50" width="3.125" style="132" customWidth="1"/>
    <col min="51" max="51" width="3" style="83" hidden="1" customWidth="1"/>
    <col min="52" max="52" width="19.125" style="84" customWidth="1"/>
    <col min="53" max="53" width="3.125" style="130" customWidth="1"/>
    <col min="54" max="54" width="3" style="131" customWidth="1"/>
    <col min="55" max="55" width="3" style="132" customWidth="1"/>
    <col min="56" max="56" width="3" style="83" hidden="1" customWidth="1"/>
    <col min="57" max="57" width="19.125" style="84" customWidth="1"/>
    <col min="58" max="58" width="3.125" style="130" customWidth="1"/>
    <col min="59" max="59" width="3" style="131" customWidth="1"/>
    <col min="60" max="60" width="3" style="132" customWidth="1"/>
    <col min="61" max="61" width="3" style="83" hidden="1" customWidth="1"/>
    <col min="62" max="62" width="19.125" style="84" customWidth="1"/>
    <col min="63" max="64" width="9" style="81"/>
    <col min="65" max="65" width="9.5" style="81" bestFit="1" customWidth="1"/>
    <col min="66" max="16384" width="9" style="81"/>
  </cols>
  <sheetData>
    <row r="1" spans="1:65" s="137" customFormat="1" ht="21">
      <c r="A1" s="137" t="s">
        <v>47</v>
      </c>
      <c r="B1" s="137" t="s">
        <v>48</v>
      </c>
      <c r="C1" s="202" t="s">
        <v>0</v>
      </c>
      <c r="D1" s="202"/>
      <c r="E1" s="202"/>
      <c r="F1" s="202"/>
      <c r="G1" s="202"/>
      <c r="H1" s="202"/>
      <c r="I1" s="202"/>
      <c r="J1" s="202"/>
      <c r="K1" s="202"/>
      <c r="L1" s="202"/>
      <c r="M1" s="148"/>
      <c r="N1" s="131"/>
      <c r="O1" s="132"/>
      <c r="P1" s="132"/>
      <c r="Q1" s="164">
        <f ca="1">TODAY()</f>
        <v>45390</v>
      </c>
      <c r="R1" s="130" t="s">
        <v>155</v>
      </c>
      <c r="S1" s="131"/>
      <c r="T1" s="132"/>
      <c r="U1" s="132"/>
      <c r="V1" s="130"/>
      <c r="W1" s="130"/>
      <c r="X1" s="131"/>
      <c r="Y1" s="132"/>
      <c r="Z1" s="132"/>
      <c r="AA1" s="130"/>
      <c r="AB1" s="130"/>
      <c r="AC1" s="131"/>
      <c r="AD1" s="132"/>
      <c r="AE1" s="132"/>
      <c r="AF1" s="130"/>
      <c r="AG1" s="130"/>
      <c r="AH1" s="131"/>
      <c r="AI1" s="132"/>
      <c r="AJ1" s="132"/>
      <c r="AK1" s="130"/>
      <c r="AL1" s="130"/>
      <c r="AM1" s="131"/>
      <c r="AN1" s="132"/>
      <c r="AO1" s="132"/>
      <c r="AP1" s="130"/>
      <c r="AQ1" s="130"/>
      <c r="AR1" s="131"/>
      <c r="AS1" s="132"/>
      <c r="AT1" s="132"/>
      <c r="AU1" s="130"/>
      <c r="AV1" s="130"/>
      <c r="AW1" s="131"/>
      <c r="AX1" s="132"/>
      <c r="AY1" s="132"/>
      <c r="AZ1" s="203" t="str">
        <f>hp!B3</f>
        <v>令和6年度</v>
      </c>
      <c r="BA1" s="203"/>
      <c r="BB1" s="203"/>
      <c r="BC1" s="203"/>
      <c r="BD1" s="160"/>
      <c r="BE1" s="203" t="s">
        <v>45</v>
      </c>
      <c r="BF1" s="203"/>
      <c r="BG1" s="203"/>
      <c r="BH1" s="203"/>
      <c r="BI1" s="203"/>
      <c r="BJ1" s="203"/>
      <c r="BM1" s="161">
        <v>40634</v>
      </c>
    </row>
    <row r="2" spans="1:65" s="137" customFormat="1" ht="14.25">
      <c r="C2" s="205"/>
      <c r="D2" s="206"/>
      <c r="E2" s="206"/>
      <c r="F2" s="206"/>
      <c r="G2" s="206"/>
      <c r="H2" s="149" t="s">
        <v>19</v>
      </c>
      <c r="I2" s="150"/>
      <c r="J2" s="132"/>
      <c r="K2" s="132"/>
      <c r="L2" s="162"/>
      <c r="M2" s="130"/>
      <c r="N2" s="131"/>
      <c r="O2" s="132"/>
      <c r="P2" s="132"/>
      <c r="Q2" s="130"/>
      <c r="R2" s="130"/>
      <c r="S2" s="131"/>
      <c r="T2" s="132"/>
      <c r="U2" s="132"/>
      <c r="V2" s="130"/>
      <c r="W2" s="130"/>
      <c r="X2" s="131"/>
      <c r="Y2" s="132"/>
      <c r="Z2" s="132"/>
      <c r="AA2" s="130"/>
      <c r="AB2" s="130"/>
      <c r="AC2" s="131"/>
      <c r="AD2" s="132"/>
      <c r="AE2" s="132"/>
      <c r="AF2" s="130"/>
      <c r="AG2" s="130"/>
      <c r="AH2" s="131"/>
      <c r="AI2" s="132"/>
      <c r="AJ2" s="132"/>
      <c r="AK2" s="130"/>
      <c r="AL2" s="130"/>
      <c r="AM2" s="131"/>
      <c r="AN2" s="132"/>
      <c r="AO2" s="132"/>
      <c r="AP2" s="130"/>
      <c r="AQ2" s="130"/>
      <c r="AR2" s="131"/>
      <c r="AS2" s="132"/>
      <c r="AT2" s="132"/>
      <c r="AU2" s="130"/>
      <c r="AV2" s="130"/>
      <c r="AW2" s="131"/>
      <c r="AX2" s="132"/>
      <c r="AY2" s="132"/>
      <c r="AZ2" s="204"/>
      <c r="BA2" s="204"/>
      <c r="BB2" s="204"/>
      <c r="BC2" s="204"/>
      <c r="BD2" s="163"/>
      <c r="BE2" s="204"/>
      <c r="BF2" s="204"/>
      <c r="BG2" s="204"/>
      <c r="BH2" s="204"/>
      <c r="BI2" s="204"/>
      <c r="BJ2" s="204"/>
    </row>
    <row r="3" spans="1:65" s="137" customFormat="1">
      <c r="C3" s="121" t="s">
        <v>59</v>
      </c>
      <c r="D3" s="138"/>
      <c r="E3" s="122" t="s">
        <v>46</v>
      </c>
      <c r="F3" s="122"/>
      <c r="G3" s="120" t="s">
        <v>14</v>
      </c>
      <c r="H3" s="120"/>
      <c r="I3" s="121" t="s">
        <v>60</v>
      </c>
      <c r="J3" s="122" t="s">
        <v>46</v>
      </c>
      <c r="K3" s="139"/>
      <c r="L3" s="120" t="s">
        <v>14</v>
      </c>
      <c r="M3" s="120"/>
      <c r="N3" s="121" t="s">
        <v>61</v>
      </c>
      <c r="O3" s="122" t="s">
        <v>46</v>
      </c>
      <c r="P3" s="140"/>
      <c r="Q3" s="120" t="s">
        <v>14</v>
      </c>
      <c r="R3" s="120"/>
      <c r="S3" s="121" t="s">
        <v>62</v>
      </c>
      <c r="T3" s="122" t="s">
        <v>46</v>
      </c>
      <c r="U3" s="140"/>
      <c r="V3" s="120" t="s">
        <v>14</v>
      </c>
      <c r="W3" s="120"/>
      <c r="X3" s="121" t="s">
        <v>63</v>
      </c>
      <c r="Y3" s="122" t="s">
        <v>46</v>
      </c>
      <c r="Z3" s="140"/>
      <c r="AA3" s="120" t="s">
        <v>14</v>
      </c>
      <c r="AB3" s="120"/>
      <c r="AC3" s="121" t="s">
        <v>64</v>
      </c>
      <c r="AD3" s="122" t="s">
        <v>46</v>
      </c>
      <c r="AE3" s="140"/>
      <c r="AF3" s="120" t="s">
        <v>14</v>
      </c>
      <c r="AG3" s="120"/>
      <c r="AH3" s="121" t="s">
        <v>65</v>
      </c>
      <c r="AI3" s="122" t="s">
        <v>46</v>
      </c>
      <c r="AJ3" s="141"/>
      <c r="AK3" s="120" t="s">
        <v>14</v>
      </c>
      <c r="AL3" s="120"/>
      <c r="AM3" s="121" t="s">
        <v>66</v>
      </c>
      <c r="AN3" s="122" t="s">
        <v>46</v>
      </c>
      <c r="AO3" s="141"/>
      <c r="AP3" s="120" t="s">
        <v>14</v>
      </c>
      <c r="AQ3" s="120"/>
      <c r="AR3" s="121" t="s">
        <v>67</v>
      </c>
      <c r="AS3" s="122" t="s">
        <v>46</v>
      </c>
      <c r="AT3" s="141"/>
      <c r="AU3" s="120" t="s">
        <v>14</v>
      </c>
      <c r="AV3" s="120"/>
      <c r="AW3" s="121" t="s">
        <v>49</v>
      </c>
      <c r="AX3" s="122" t="s">
        <v>46</v>
      </c>
      <c r="AY3" s="140"/>
      <c r="AZ3" s="120" t="s">
        <v>14</v>
      </c>
      <c r="BA3" s="120"/>
      <c r="BB3" s="121" t="s">
        <v>68</v>
      </c>
      <c r="BC3" s="122" t="s">
        <v>46</v>
      </c>
      <c r="BD3" s="140"/>
      <c r="BE3" s="120" t="s">
        <v>14</v>
      </c>
      <c r="BF3" s="120"/>
      <c r="BG3" s="121" t="s">
        <v>69</v>
      </c>
      <c r="BH3" s="122" t="s">
        <v>46</v>
      </c>
      <c r="BI3" s="142"/>
      <c r="BJ3" s="143" t="s">
        <v>14</v>
      </c>
    </row>
    <row r="4" spans="1:65" ht="44.25" customHeight="1">
      <c r="C4" s="182" t="s">
        <v>49</v>
      </c>
      <c r="D4" s="165"/>
      <c r="E4" s="167">
        <f>hp!D3</f>
        <v>45383</v>
      </c>
      <c r="F4" s="168" t="str">
        <f>CONCATENATE($A$1,C$3,C4)</f>
        <v>A0401</v>
      </c>
      <c r="G4" s="180" t="str">
        <f>VLOOKUP(F4,[1]月行事予定!$B$6:$H$370,7)</f>
        <v/>
      </c>
      <c r="H4" s="75" t="str">
        <f>IF(WEEKDAY(J4)=7,"",IF(WEEKDAY(J4)=1,"","○"))</f>
        <v>○</v>
      </c>
      <c r="I4" s="123" t="s">
        <v>49</v>
      </c>
      <c r="J4" s="72">
        <f>E33+1</f>
        <v>45413</v>
      </c>
      <c r="K4" s="85" t="str">
        <f>CONCATENATE($A$1,I$3,I4)</f>
        <v>A0501</v>
      </c>
      <c r="L4" s="87" t="s">
        <v>98</v>
      </c>
      <c r="M4" s="165" t="str">
        <f t="shared" ref="M4:M34" si="0">IF(WEEKDAY(O4)=7,"",IF(WEEKDAY(O4)=1,"","○"))</f>
        <v/>
      </c>
      <c r="N4" s="177" t="s">
        <v>49</v>
      </c>
      <c r="O4" s="167">
        <f>J34+1</f>
        <v>45444</v>
      </c>
      <c r="P4" s="168" t="str">
        <f>CONCATENATE($A$1,N$3,N4)</f>
        <v>A0601</v>
      </c>
      <c r="Q4" s="171"/>
      <c r="R4" s="71" t="str">
        <f>IF(WEEKDAY(T4)=7,"",IF(WEEKDAY(T4)=1,"","○"))</f>
        <v>○</v>
      </c>
      <c r="S4" s="123" t="s">
        <v>49</v>
      </c>
      <c r="T4" s="72">
        <f>O33+1</f>
        <v>45474</v>
      </c>
      <c r="U4" s="85" t="str">
        <f>CONCATENATE($A$1,S$3,S4)</f>
        <v>A0701</v>
      </c>
      <c r="V4" s="80"/>
      <c r="W4" s="165"/>
      <c r="X4" s="177" t="s">
        <v>49</v>
      </c>
      <c r="Y4" s="167">
        <f>T34+1</f>
        <v>45505</v>
      </c>
      <c r="Z4" s="168" t="str">
        <f>CONCATENATE($A$1,X$3,X4)</f>
        <v>A0801</v>
      </c>
      <c r="AA4" s="171"/>
      <c r="AB4" s="165" t="str">
        <f>IF(WEEKDAY(AD4)=7,"",IF(WEEKDAY(AD4)=1,"","○"))</f>
        <v/>
      </c>
      <c r="AC4" s="177" t="s">
        <v>49</v>
      </c>
      <c r="AD4" s="167">
        <f>Y34+1</f>
        <v>45536</v>
      </c>
      <c r="AE4" s="168" t="str">
        <f>CONCATENATE($A$1,AC$3,AC4)</f>
        <v>A0901</v>
      </c>
      <c r="AF4" s="171"/>
      <c r="AG4" s="71" t="str">
        <f>IF(WEEKDAY(AI4)=7,"",IF(WEEKDAY(AI4)=1,"","○"))</f>
        <v>○</v>
      </c>
      <c r="AH4" s="123" t="s">
        <v>49</v>
      </c>
      <c r="AI4" s="72">
        <f>AD33+1</f>
        <v>45566</v>
      </c>
      <c r="AJ4" s="85" t="str">
        <f>CONCATENATE($A$1,AH$3,AH4)</f>
        <v>A1001</v>
      </c>
      <c r="AK4" s="79" t="s">
        <v>187</v>
      </c>
      <c r="AL4" s="71" t="str">
        <f>IF(WEEKDAY(AN4)=7,"",IF(WEEKDAY(AN4)=1,"","○"))</f>
        <v>○</v>
      </c>
      <c r="AM4" s="123" t="s">
        <v>49</v>
      </c>
      <c r="AN4" s="72">
        <f>AI34+1</f>
        <v>45597</v>
      </c>
      <c r="AO4" s="85" t="str">
        <f>CONCATENATE($A$1,AM$3,AM4)</f>
        <v>A1101</v>
      </c>
      <c r="AP4" s="87"/>
      <c r="AQ4" s="165" t="str">
        <f>IF(WEEKDAY(AS4)=7,"",IF(WEEKDAY(AS4)=1,"","○"))</f>
        <v/>
      </c>
      <c r="AR4" s="177" t="s">
        <v>49</v>
      </c>
      <c r="AS4" s="167">
        <f>AN33+1</f>
        <v>45627</v>
      </c>
      <c r="AT4" s="168" t="str">
        <f>CONCATENATE($A$1,AR$3,AR4)</f>
        <v>A1201</v>
      </c>
      <c r="AU4" s="171"/>
      <c r="AV4" s="165"/>
      <c r="AW4" s="177" t="s">
        <v>49</v>
      </c>
      <c r="AX4" s="167">
        <f>AS34+1</f>
        <v>45658</v>
      </c>
      <c r="AY4" s="168" t="str">
        <f>CONCATENATE($B$1,AW$3,AW4)</f>
        <v>B0101</v>
      </c>
      <c r="AZ4" s="172" t="s">
        <v>108</v>
      </c>
      <c r="BA4" s="165" t="str">
        <f t="shared" ref="BA4:BA34" si="1">IF(WEEKDAY(BC4)=7,"",IF(WEEKDAY(BC4)=1,"","○"))</f>
        <v/>
      </c>
      <c r="BB4" s="177" t="s">
        <v>49</v>
      </c>
      <c r="BC4" s="167">
        <f>AX34+1</f>
        <v>45689</v>
      </c>
      <c r="BD4" s="168" t="str">
        <f>CONCATENATE($B$1,BB$3,BB4)</f>
        <v>B0201</v>
      </c>
      <c r="BE4" s="171"/>
      <c r="BF4" s="165" t="str">
        <f>IF(WEEKDAY(BH4)=7,"",IF(WEEKDAY(BH4)=1,"","○"))</f>
        <v/>
      </c>
      <c r="BG4" s="177" t="s">
        <v>49</v>
      </c>
      <c r="BH4" s="167">
        <f>IF(hp!D5="○",BC32+1,BC31+1)</f>
        <v>45717</v>
      </c>
      <c r="BI4" s="168" t="str">
        <f>CONCATENATE($B$1,BG$3,BG4)</f>
        <v>B0301</v>
      </c>
      <c r="BJ4" s="170"/>
      <c r="BL4" s="88"/>
      <c r="BM4" s="88">
        <f>BM1</f>
        <v>40634</v>
      </c>
    </row>
    <row r="5" spans="1:65" ht="44.25" customHeight="1">
      <c r="C5" s="182" t="s">
        <v>50</v>
      </c>
      <c r="D5" s="165"/>
      <c r="E5" s="167">
        <f>E4+1</f>
        <v>45384</v>
      </c>
      <c r="F5" s="168" t="str">
        <f t="shared" ref="F5:F34" si="2">CONCATENATE($A$1,C$3,C5)</f>
        <v>A0402</v>
      </c>
      <c r="G5" s="180" t="str">
        <f>VLOOKUP(F5,[1]月行事予定!$B$6:$H$370,7)</f>
        <v/>
      </c>
      <c r="H5" s="75" t="str">
        <f>IF(WEEKDAY(J5)=7,"",IF(WEEKDAY(J5)=1,"","○"))</f>
        <v>○</v>
      </c>
      <c r="I5" s="124" t="s">
        <v>50</v>
      </c>
      <c r="J5" s="78">
        <f>J4+1</f>
        <v>45414</v>
      </c>
      <c r="K5" s="89" t="str">
        <f t="shared" ref="K5:K34" si="3">CONCATENATE($A$1,I$3,I5)</f>
        <v>A0502</v>
      </c>
      <c r="L5" s="79" t="s">
        <v>253</v>
      </c>
      <c r="M5" s="166" t="str">
        <f t="shared" si="0"/>
        <v/>
      </c>
      <c r="N5" s="174" t="s">
        <v>50</v>
      </c>
      <c r="O5" s="175">
        <f>O4+1</f>
        <v>45445</v>
      </c>
      <c r="P5" s="176" t="str">
        <f t="shared" ref="P5:P34" si="4">CONCATENATE($A$1,N$3,N5)</f>
        <v>A0602</v>
      </c>
      <c r="Q5" s="171"/>
      <c r="R5" s="77" t="str">
        <f t="shared" ref="R5:R23" si="5">IF(WEEKDAY(T5)=7,"",IF(WEEKDAY(T5)=1,"","○"))</f>
        <v>○</v>
      </c>
      <c r="S5" s="124" t="s">
        <v>50</v>
      </c>
      <c r="T5" s="78">
        <f>T4+1</f>
        <v>45475</v>
      </c>
      <c r="U5" s="89" t="str">
        <f t="shared" ref="U5:U34" si="6">CONCATENATE($A$1,S$3,S5)</f>
        <v>A0702</v>
      </c>
      <c r="V5" s="79" t="s">
        <v>159</v>
      </c>
      <c r="W5" s="166"/>
      <c r="X5" s="174" t="s">
        <v>50</v>
      </c>
      <c r="Y5" s="175">
        <f>Y4+1</f>
        <v>45506</v>
      </c>
      <c r="Z5" s="176" t="str">
        <f t="shared" ref="Z5:Z34" si="7">CONCATENATE($A$1,X$3,X5)</f>
        <v>A0802</v>
      </c>
      <c r="AA5" s="171" t="s">
        <v>84</v>
      </c>
      <c r="AB5" s="77" t="str">
        <f t="shared" ref="AB5:AB33" si="8">IF(WEEKDAY(AD5)=7,"",IF(WEEKDAY(AD5)=1,"","○"))</f>
        <v>○</v>
      </c>
      <c r="AC5" s="124" t="s">
        <v>50</v>
      </c>
      <c r="AD5" s="78">
        <f>AD4+1</f>
        <v>45537</v>
      </c>
      <c r="AE5" s="89" t="str">
        <f t="shared" ref="AE5:AE34" si="9">CONCATENATE($A$1,AC$3,AC5)</f>
        <v>A0902</v>
      </c>
      <c r="AF5" s="79" t="s">
        <v>126</v>
      </c>
      <c r="AG5" s="77" t="str">
        <f t="shared" ref="AG5:AG34" si="10">IF(WEEKDAY(AI5)=7,"",IF(WEEKDAY(AI5)=1,"","○"))</f>
        <v>○</v>
      </c>
      <c r="AH5" s="124" t="s">
        <v>50</v>
      </c>
      <c r="AI5" s="78">
        <f>AI4+1</f>
        <v>45567</v>
      </c>
      <c r="AJ5" s="89" t="str">
        <f t="shared" ref="AJ5:AJ34" si="11">CONCATENATE($A$1,AH$3,AH5)</f>
        <v>A1002</v>
      </c>
      <c r="AK5" s="79" t="s">
        <v>226</v>
      </c>
      <c r="AL5" s="166" t="str">
        <f t="shared" ref="AL5:AL34" si="12">IF(WEEKDAY(AN5)=7,"",IF(WEEKDAY(AN5)=1,"","○"))</f>
        <v/>
      </c>
      <c r="AM5" s="174" t="s">
        <v>50</v>
      </c>
      <c r="AN5" s="175">
        <f>AN4+1</f>
        <v>45598</v>
      </c>
      <c r="AO5" s="176" t="str">
        <f t="shared" ref="AO5:AO34" si="13">CONCATENATE($A$1,AM$3,AM5)</f>
        <v>A1102</v>
      </c>
      <c r="AP5" s="171"/>
      <c r="AQ5" s="77" t="str">
        <f t="shared" ref="AQ5:AQ29" si="14">IF(WEEKDAY(AS5)=7,"",IF(WEEKDAY(AS5)=1,"","○"))</f>
        <v>○</v>
      </c>
      <c r="AR5" s="124" t="s">
        <v>50</v>
      </c>
      <c r="AS5" s="78">
        <f>AS4+1</f>
        <v>45628</v>
      </c>
      <c r="AT5" s="89" t="str">
        <f t="shared" ref="AT5:AT34" si="15">CONCATENATE($A$1,AR$3,AR5)</f>
        <v>A1202</v>
      </c>
      <c r="AU5" s="80" t="s">
        <v>176</v>
      </c>
      <c r="AV5" s="166"/>
      <c r="AW5" s="174" t="s">
        <v>50</v>
      </c>
      <c r="AX5" s="175">
        <f>AX4+1</f>
        <v>45659</v>
      </c>
      <c r="AY5" s="176" t="str">
        <f t="shared" ref="AY5:AY34" si="16">CONCATENATE($B$1,AW$3,AW5)</f>
        <v>B0102</v>
      </c>
      <c r="AZ5" s="171" t="str">
        <f>VLOOKUP(AY5,[1]月行事予定!$B$6:$H$370,7)</f>
        <v/>
      </c>
      <c r="BA5" s="166" t="str">
        <f t="shared" si="1"/>
        <v/>
      </c>
      <c r="BB5" s="174" t="s">
        <v>50</v>
      </c>
      <c r="BC5" s="175">
        <f>BC4+1</f>
        <v>45690</v>
      </c>
      <c r="BD5" s="176" t="str">
        <f t="shared" ref="BD5:BD34" si="17">CONCATENATE($B$1,BB$3,BB5)</f>
        <v>B0202</v>
      </c>
      <c r="BE5" s="171"/>
      <c r="BF5" s="166" t="str">
        <f t="shared" ref="BF5:BF28" si="18">IF(WEEKDAY(BH5)=7,"",IF(WEEKDAY(BH5)=1,"","○"))</f>
        <v/>
      </c>
      <c r="BG5" s="174" t="s">
        <v>50</v>
      </c>
      <c r="BH5" s="175">
        <f>BH4+1</f>
        <v>45718</v>
      </c>
      <c r="BI5" s="176" t="str">
        <f t="shared" ref="BI5:BI34" si="19">CONCATENATE($B$1,BG$3,BG5)</f>
        <v>B0302</v>
      </c>
      <c r="BJ5" s="170" t="s">
        <v>84</v>
      </c>
      <c r="BM5" s="88">
        <f>BM4+1</f>
        <v>40635</v>
      </c>
    </row>
    <row r="6" spans="1:65" ht="44.25" customHeight="1">
      <c r="C6" s="182" t="s">
        <v>51</v>
      </c>
      <c r="D6" s="165"/>
      <c r="E6" s="167">
        <f t="shared" ref="E6:E33" si="20">E5+1</f>
        <v>45385</v>
      </c>
      <c r="F6" s="168" t="str">
        <f t="shared" si="2"/>
        <v>A0403</v>
      </c>
      <c r="G6" s="180"/>
      <c r="H6" s="183"/>
      <c r="I6" s="174" t="s">
        <v>51</v>
      </c>
      <c r="J6" s="175">
        <f t="shared" ref="J6:J34" si="21">J5+1</f>
        <v>45415</v>
      </c>
      <c r="K6" s="176" t="str">
        <f t="shared" si="3"/>
        <v>A0503</v>
      </c>
      <c r="L6" s="172" t="s">
        <v>85</v>
      </c>
      <c r="M6" s="77" t="str">
        <f t="shared" si="0"/>
        <v>○</v>
      </c>
      <c r="N6" s="124" t="s">
        <v>51</v>
      </c>
      <c r="O6" s="78">
        <f t="shared" ref="O6:O33" si="22">O5+1</f>
        <v>45446</v>
      </c>
      <c r="P6" s="89" t="str">
        <f t="shared" si="4"/>
        <v>A0603</v>
      </c>
      <c r="Q6" s="87" t="s">
        <v>84</v>
      </c>
      <c r="R6" s="77" t="str">
        <f t="shared" si="5"/>
        <v>○</v>
      </c>
      <c r="S6" s="124" t="s">
        <v>51</v>
      </c>
      <c r="T6" s="78">
        <f t="shared" ref="T6:T34" si="23">T5+1</f>
        <v>45476</v>
      </c>
      <c r="U6" s="89" t="str">
        <f t="shared" si="6"/>
        <v>A0703</v>
      </c>
      <c r="V6" s="87" t="s">
        <v>168</v>
      </c>
      <c r="W6" s="166"/>
      <c r="X6" s="174" t="s">
        <v>51</v>
      </c>
      <c r="Y6" s="175">
        <f t="shared" ref="Y6:Y34" si="24">Y5+1</f>
        <v>45507</v>
      </c>
      <c r="Z6" s="176" t="str">
        <f t="shared" si="7"/>
        <v>A0803</v>
      </c>
      <c r="AA6" s="171" t="s">
        <v>84</v>
      </c>
      <c r="AB6" s="77" t="str">
        <f t="shared" si="8"/>
        <v>○</v>
      </c>
      <c r="AC6" s="124" t="s">
        <v>51</v>
      </c>
      <c r="AD6" s="78">
        <f t="shared" ref="AD6:AD33" si="25">AD5+1</f>
        <v>45538</v>
      </c>
      <c r="AE6" s="89" t="str">
        <f t="shared" si="9"/>
        <v>A0903</v>
      </c>
      <c r="AF6" s="79" t="s">
        <v>252</v>
      </c>
      <c r="AG6" s="77" t="str">
        <f t="shared" si="10"/>
        <v>○</v>
      </c>
      <c r="AH6" s="124" t="s">
        <v>51</v>
      </c>
      <c r="AI6" s="78">
        <f t="shared" ref="AI6:AI34" si="26">AI5+1</f>
        <v>45568</v>
      </c>
      <c r="AJ6" s="89" t="str">
        <f t="shared" si="11"/>
        <v>A1003</v>
      </c>
      <c r="AK6" s="119" t="s">
        <v>200</v>
      </c>
      <c r="AL6" s="166"/>
      <c r="AM6" s="174" t="s">
        <v>51</v>
      </c>
      <c r="AN6" s="175">
        <f t="shared" ref="AN6:AN33" si="27">AN5+1</f>
        <v>45599</v>
      </c>
      <c r="AO6" s="176" t="str">
        <f t="shared" si="13"/>
        <v>A1103</v>
      </c>
      <c r="AP6" s="172" t="s">
        <v>97</v>
      </c>
      <c r="AQ6" s="77" t="str">
        <f t="shared" si="14"/>
        <v>○</v>
      </c>
      <c r="AR6" s="124" t="s">
        <v>51</v>
      </c>
      <c r="AS6" s="78">
        <f t="shared" ref="AS6:AS34" si="28">AS5+1</f>
        <v>45629</v>
      </c>
      <c r="AT6" s="89" t="str">
        <f t="shared" si="15"/>
        <v>A1203</v>
      </c>
      <c r="AU6" s="79" t="s">
        <v>246</v>
      </c>
      <c r="AV6" s="166"/>
      <c r="AW6" s="174" t="s">
        <v>51</v>
      </c>
      <c r="AX6" s="175">
        <f t="shared" ref="AX6:AX34" si="29">AX5+1</f>
        <v>45660</v>
      </c>
      <c r="AY6" s="176" t="str">
        <f t="shared" si="16"/>
        <v>B0103</v>
      </c>
      <c r="AZ6" s="171" t="str">
        <f>VLOOKUP(AY6,[1]月行事予定!$B$6:$H$370,7)</f>
        <v/>
      </c>
      <c r="BA6" s="77" t="str">
        <f t="shared" si="1"/>
        <v>○</v>
      </c>
      <c r="BB6" s="124" t="s">
        <v>51</v>
      </c>
      <c r="BC6" s="78">
        <f t="shared" ref="BC6:BC32" si="30">BC5+1</f>
        <v>45691</v>
      </c>
      <c r="BD6" s="89" t="str">
        <f t="shared" si="17"/>
        <v>B0203</v>
      </c>
      <c r="BE6" s="80" t="s">
        <v>152</v>
      </c>
      <c r="BF6" s="77" t="str">
        <f t="shared" si="18"/>
        <v>○</v>
      </c>
      <c r="BG6" s="124" t="s">
        <v>51</v>
      </c>
      <c r="BH6" s="78">
        <f t="shared" ref="BH6:BH34" si="31">BH5+1</f>
        <v>45719</v>
      </c>
      <c r="BI6" s="89" t="str">
        <f t="shared" si="19"/>
        <v>B0303</v>
      </c>
      <c r="BJ6" s="116" t="s">
        <v>183</v>
      </c>
      <c r="BM6" s="88">
        <f>BM5+1</f>
        <v>40636</v>
      </c>
    </row>
    <row r="7" spans="1:65" ht="44.25" customHeight="1">
      <c r="C7" s="182" t="s">
        <v>52</v>
      </c>
      <c r="D7" s="165"/>
      <c r="E7" s="167">
        <f t="shared" si="20"/>
        <v>45386</v>
      </c>
      <c r="F7" s="168" t="str">
        <f t="shared" si="2"/>
        <v>A0404</v>
      </c>
      <c r="G7" s="180"/>
      <c r="H7" s="183"/>
      <c r="I7" s="174" t="s">
        <v>52</v>
      </c>
      <c r="J7" s="175">
        <f t="shared" si="21"/>
        <v>45416</v>
      </c>
      <c r="K7" s="176" t="str">
        <f t="shared" si="3"/>
        <v>A0504</v>
      </c>
      <c r="L7" s="172" t="s">
        <v>102</v>
      </c>
      <c r="M7" s="77" t="str">
        <f t="shared" si="0"/>
        <v>○</v>
      </c>
      <c r="N7" s="124" t="s">
        <v>52</v>
      </c>
      <c r="O7" s="78">
        <f t="shared" si="22"/>
        <v>45447</v>
      </c>
      <c r="P7" s="89" t="str">
        <f t="shared" si="4"/>
        <v>A0604</v>
      </c>
      <c r="Q7" s="87"/>
      <c r="R7" s="77" t="str">
        <f t="shared" si="5"/>
        <v>○</v>
      </c>
      <c r="S7" s="124" t="s">
        <v>52</v>
      </c>
      <c r="T7" s="78">
        <f t="shared" si="23"/>
        <v>45477</v>
      </c>
      <c r="U7" s="89" t="str">
        <f t="shared" si="6"/>
        <v>A0704</v>
      </c>
      <c r="V7" s="79" t="s">
        <v>213</v>
      </c>
      <c r="W7" s="166"/>
      <c r="X7" s="174" t="s">
        <v>52</v>
      </c>
      <c r="Y7" s="175">
        <f t="shared" si="24"/>
        <v>45508</v>
      </c>
      <c r="Z7" s="176" t="str">
        <f t="shared" si="7"/>
        <v>A0804</v>
      </c>
      <c r="AA7" s="171" t="s">
        <v>84</v>
      </c>
      <c r="AB7" s="77" t="str">
        <f t="shared" si="8"/>
        <v>○</v>
      </c>
      <c r="AC7" s="124" t="s">
        <v>52</v>
      </c>
      <c r="AD7" s="78">
        <f t="shared" si="25"/>
        <v>45539</v>
      </c>
      <c r="AE7" s="89" t="str">
        <f t="shared" si="9"/>
        <v>A0904</v>
      </c>
      <c r="AF7" s="87"/>
      <c r="AG7" s="77" t="str">
        <f t="shared" si="10"/>
        <v>○</v>
      </c>
      <c r="AH7" s="124" t="s">
        <v>52</v>
      </c>
      <c r="AI7" s="78">
        <f t="shared" si="26"/>
        <v>45569</v>
      </c>
      <c r="AJ7" s="89" t="str">
        <f t="shared" si="11"/>
        <v>A1004</v>
      </c>
      <c r="AL7" s="166"/>
      <c r="AM7" s="174" t="s">
        <v>52</v>
      </c>
      <c r="AN7" s="175">
        <f t="shared" si="27"/>
        <v>45600</v>
      </c>
      <c r="AO7" s="176" t="str">
        <f t="shared" si="13"/>
        <v>A1104</v>
      </c>
      <c r="AP7" s="172" t="s">
        <v>123</v>
      </c>
      <c r="AQ7" s="77" t="str">
        <f t="shared" si="14"/>
        <v>○</v>
      </c>
      <c r="AR7" s="124" t="s">
        <v>52</v>
      </c>
      <c r="AS7" s="78">
        <f t="shared" si="28"/>
        <v>45630</v>
      </c>
      <c r="AT7" s="89" t="str">
        <f t="shared" si="15"/>
        <v>A1204</v>
      </c>
      <c r="AU7" s="79" t="s">
        <v>195</v>
      </c>
      <c r="AV7" s="166"/>
      <c r="AW7" s="174" t="s">
        <v>52</v>
      </c>
      <c r="AX7" s="175">
        <f t="shared" si="29"/>
        <v>45661</v>
      </c>
      <c r="AY7" s="176" t="str">
        <f t="shared" si="16"/>
        <v>B0104</v>
      </c>
      <c r="AZ7" s="171" t="str">
        <f>VLOOKUP(AY7,[1]月行事予定!$B$6:$H$370,7)</f>
        <v/>
      </c>
      <c r="BA7" s="77" t="str">
        <f t="shared" si="1"/>
        <v>○</v>
      </c>
      <c r="BB7" s="124" t="s">
        <v>52</v>
      </c>
      <c r="BC7" s="78">
        <f t="shared" si="30"/>
        <v>45692</v>
      </c>
      <c r="BD7" s="89" t="str">
        <f t="shared" si="17"/>
        <v>B0204</v>
      </c>
      <c r="BE7" s="79" t="s">
        <v>188</v>
      </c>
      <c r="BF7" s="77" t="str">
        <f t="shared" si="18"/>
        <v>○</v>
      </c>
      <c r="BG7" s="124" t="s">
        <v>52</v>
      </c>
      <c r="BH7" s="78">
        <f t="shared" si="31"/>
        <v>45720</v>
      </c>
      <c r="BI7" s="89" t="str">
        <f t="shared" si="19"/>
        <v>B0304</v>
      </c>
      <c r="BJ7" s="117" t="s">
        <v>167</v>
      </c>
      <c r="BM7" s="88">
        <f>BM6+1</f>
        <v>40637</v>
      </c>
    </row>
    <row r="8" spans="1:65" ht="44.25" customHeight="1">
      <c r="C8" s="182" t="s">
        <v>53</v>
      </c>
      <c r="D8" s="165"/>
      <c r="E8" s="167">
        <f t="shared" si="20"/>
        <v>45387</v>
      </c>
      <c r="F8" s="168" t="str">
        <f t="shared" si="2"/>
        <v>A0405</v>
      </c>
      <c r="G8" s="185" t="s">
        <v>87</v>
      </c>
      <c r="H8" s="183"/>
      <c r="I8" s="174" t="s">
        <v>53</v>
      </c>
      <c r="J8" s="175">
        <f t="shared" si="21"/>
        <v>45417</v>
      </c>
      <c r="K8" s="176" t="str">
        <f t="shared" si="3"/>
        <v>A0505</v>
      </c>
      <c r="L8" s="172" t="s">
        <v>86</v>
      </c>
      <c r="M8" s="77" t="str">
        <f t="shared" si="0"/>
        <v>○</v>
      </c>
      <c r="N8" s="124" t="s">
        <v>53</v>
      </c>
      <c r="O8" s="78">
        <f t="shared" si="22"/>
        <v>45448</v>
      </c>
      <c r="P8" s="89" t="str">
        <f t="shared" si="4"/>
        <v>A0605</v>
      </c>
      <c r="Q8" s="79" t="s">
        <v>223</v>
      </c>
      <c r="R8" s="77" t="str">
        <f t="shared" si="5"/>
        <v>○</v>
      </c>
      <c r="S8" s="124" t="s">
        <v>53</v>
      </c>
      <c r="T8" s="78">
        <f t="shared" si="23"/>
        <v>45478</v>
      </c>
      <c r="U8" s="89" t="str">
        <f t="shared" si="6"/>
        <v>A0705</v>
      </c>
      <c r="V8" s="79" t="s">
        <v>185</v>
      </c>
      <c r="W8" s="166"/>
      <c r="X8" s="174" t="s">
        <v>53</v>
      </c>
      <c r="Y8" s="175">
        <f t="shared" si="24"/>
        <v>45509</v>
      </c>
      <c r="Z8" s="176" t="str">
        <f t="shared" si="7"/>
        <v>A0805</v>
      </c>
      <c r="AA8" s="172" t="s">
        <v>90</v>
      </c>
      <c r="AB8" s="77" t="str">
        <f t="shared" si="8"/>
        <v>○</v>
      </c>
      <c r="AC8" s="124" t="s">
        <v>53</v>
      </c>
      <c r="AD8" s="78">
        <f t="shared" si="25"/>
        <v>45540</v>
      </c>
      <c r="AE8" s="89" t="str">
        <f t="shared" si="9"/>
        <v>A0905</v>
      </c>
      <c r="AF8" s="79" t="s">
        <v>214</v>
      </c>
      <c r="AG8" s="166" t="str">
        <f t="shared" si="10"/>
        <v/>
      </c>
      <c r="AH8" s="174" t="s">
        <v>53</v>
      </c>
      <c r="AI8" s="175">
        <f t="shared" si="26"/>
        <v>45570</v>
      </c>
      <c r="AJ8" s="176" t="str">
        <f t="shared" si="11"/>
        <v>A1005</v>
      </c>
      <c r="AK8" s="173"/>
      <c r="AL8" s="77" t="str">
        <f t="shared" si="12"/>
        <v>○</v>
      </c>
      <c r="AM8" s="124" t="s">
        <v>53</v>
      </c>
      <c r="AN8" s="78">
        <f t="shared" si="27"/>
        <v>45601</v>
      </c>
      <c r="AO8" s="89" t="str">
        <f t="shared" si="13"/>
        <v>A1105</v>
      </c>
      <c r="AP8" s="79" t="s">
        <v>160</v>
      </c>
      <c r="AQ8" s="77" t="str">
        <f t="shared" si="14"/>
        <v>○</v>
      </c>
      <c r="AR8" s="124" t="s">
        <v>53</v>
      </c>
      <c r="AS8" s="78">
        <f t="shared" si="28"/>
        <v>45631</v>
      </c>
      <c r="AT8" s="89" t="str">
        <f t="shared" si="15"/>
        <v>A1205</v>
      </c>
      <c r="AU8" s="87" t="s">
        <v>245</v>
      </c>
      <c r="AV8" s="166"/>
      <c r="AW8" s="174" t="s">
        <v>53</v>
      </c>
      <c r="AX8" s="175">
        <f t="shared" si="29"/>
        <v>45662</v>
      </c>
      <c r="AY8" s="176" t="str">
        <f t="shared" si="16"/>
        <v>B0105</v>
      </c>
      <c r="AZ8" s="171" t="str">
        <f>VLOOKUP(AY8,[1]月行事予定!$B$6:$H$370,7)</f>
        <v/>
      </c>
      <c r="BA8" s="77" t="str">
        <f t="shared" si="1"/>
        <v>○</v>
      </c>
      <c r="BB8" s="124" t="s">
        <v>53</v>
      </c>
      <c r="BC8" s="78">
        <f t="shared" si="30"/>
        <v>45693</v>
      </c>
      <c r="BD8" s="89" t="str">
        <f t="shared" si="17"/>
        <v>B0205</v>
      </c>
      <c r="BE8" s="79" t="s">
        <v>227</v>
      </c>
      <c r="BF8" s="77" t="str">
        <f t="shared" si="18"/>
        <v>○</v>
      </c>
      <c r="BG8" s="124" t="s">
        <v>53</v>
      </c>
      <c r="BH8" s="78">
        <f t="shared" si="31"/>
        <v>45721</v>
      </c>
      <c r="BI8" s="89" t="str">
        <f t="shared" si="19"/>
        <v>B0305</v>
      </c>
      <c r="BJ8" s="117" t="s">
        <v>227</v>
      </c>
      <c r="BM8" s="88">
        <f>BM7+1</f>
        <v>40638</v>
      </c>
    </row>
    <row r="9" spans="1:65" ht="44.25" customHeight="1">
      <c r="C9" s="182" t="s">
        <v>54</v>
      </c>
      <c r="D9" s="165"/>
      <c r="E9" s="167">
        <f t="shared" si="20"/>
        <v>45388</v>
      </c>
      <c r="F9" s="168" t="str">
        <f t="shared" si="2"/>
        <v>A0406</v>
      </c>
      <c r="G9" s="180"/>
      <c r="H9" s="183"/>
      <c r="I9" s="174" t="s">
        <v>54</v>
      </c>
      <c r="J9" s="175">
        <f t="shared" si="21"/>
        <v>45418</v>
      </c>
      <c r="K9" s="176" t="str">
        <f t="shared" si="3"/>
        <v>A0506</v>
      </c>
      <c r="L9" s="172" t="s">
        <v>123</v>
      </c>
      <c r="M9" s="77" t="str">
        <f t="shared" si="0"/>
        <v>○</v>
      </c>
      <c r="N9" s="124" t="s">
        <v>54</v>
      </c>
      <c r="O9" s="78">
        <f t="shared" si="22"/>
        <v>45449</v>
      </c>
      <c r="P9" s="89" t="str">
        <f t="shared" si="4"/>
        <v>A0606</v>
      </c>
      <c r="Q9" s="79" t="s">
        <v>262</v>
      </c>
      <c r="R9" s="166" t="str">
        <f t="shared" si="5"/>
        <v/>
      </c>
      <c r="S9" s="174" t="s">
        <v>54</v>
      </c>
      <c r="T9" s="175">
        <f t="shared" si="23"/>
        <v>45479</v>
      </c>
      <c r="U9" s="176" t="str">
        <f t="shared" si="6"/>
        <v>A0706</v>
      </c>
      <c r="V9" s="181" t="s">
        <v>84</v>
      </c>
      <c r="W9" s="166"/>
      <c r="X9" s="174" t="s">
        <v>54</v>
      </c>
      <c r="Y9" s="175">
        <f t="shared" si="24"/>
        <v>45510</v>
      </c>
      <c r="Z9" s="176" t="str">
        <f t="shared" si="7"/>
        <v>A0806</v>
      </c>
      <c r="AA9" s="172" t="s">
        <v>90</v>
      </c>
      <c r="AB9" s="77" t="str">
        <f t="shared" si="8"/>
        <v>○</v>
      </c>
      <c r="AC9" s="124" t="s">
        <v>54</v>
      </c>
      <c r="AD9" s="78">
        <f t="shared" si="25"/>
        <v>45541</v>
      </c>
      <c r="AE9" s="89" t="str">
        <f t="shared" si="9"/>
        <v>A0906</v>
      </c>
      <c r="AF9" s="87"/>
      <c r="AG9" s="166" t="str">
        <f t="shared" si="10"/>
        <v/>
      </c>
      <c r="AH9" s="174" t="s">
        <v>54</v>
      </c>
      <c r="AI9" s="175">
        <f t="shared" si="26"/>
        <v>45571</v>
      </c>
      <c r="AJ9" s="176" t="str">
        <f t="shared" si="11"/>
        <v>A1006</v>
      </c>
      <c r="AK9" s="171" t="s">
        <v>84</v>
      </c>
      <c r="AL9" s="77" t="str">
        <f t="shared" si="12"/>
        <v>○</v>
      </c>
      <c r="AM9" s="124" t="s">
        <v>54</v>
      </c>
      <c r="AN9" s="78">
        <f t="shared" si="27"/>
        <v>45602</v>
      </c>
      <c r="AO9" s="89" t="str">
        <f t="shared" si="13"/>
        <v>A1106</v>
      </c>
      <c r="AP9" s="79" t="s">
        <v>227</v>
      </c>
      <c r="AQ9" s="77" t="str">
        <f t="shared" si="14"/>
        <v>○</v>
      </c>
      <c r="AR9" s="124" t="s">
        <v>54</v>
      </c>
      <c r="AS9" s="78">
        <f t="shared" si="28"/>
        <v>45632</v>
      </c>
      <c r="AT9" s="89" t="str">
        <f t="shared" si="15"/>
        <v>A1206</v>
      </c>
      <c r="AU9" s="87"/>
      <c r="AV9" s="166"/>
      <c r="AW9" s="174" t="s">
        <v>54</v>
      </c>
      <c r="AX9" s="175">
        <f t="shared" si="29"/>
        <v>45663</v>
      </c>
      <c r="AY9" s="176" t="str">
        <f t="shared" si="16"/>
        <v>B0106</v>
      </c>
      <c r="AZ9" s="171" t="str">
        <f>VLOOKUP(AY9,[1]月行事予定!$B$6:$H$370,7)</f>
        <v/>
      </c>
      <c r="BA9" s="77" t="str">
        <f t="shared" si="1"/>
        <v>○</v>
      </c>
      <c r="BB9" s="124" t="s">
        <v>54</v>
      </c>
      <c r="BC9" s="78">
        <f t="shared" si="30"/>
        <v>45694</v>
      </c>
      <c r="BD9" s="89" t="str">
        <f t="shared" si="17"/>
        <v>B0206</v>
      </c>
      <c r="BE9" s="79" t="s">
        <v>219</v>
      </c>
      <c r="BF9" s="77" t="str">
        <f t="shared" si="18"/>
        <v>○</v>
      </c>
      <c r="BG9" s="124" t="s">
        <v>54</v>
      </c>
      <c r="BH9" s="78">
        <f t="shared" si="31"/>
        <v>45722</v>
      </c>
      <c r="BI9" s="89" t="str">
        <f t="shared" si="19"/>
        <v>B0306</v>
      </c>
      <c r="BJ9" s="117" t="s">
        <v>221</v>
      </c>
      <c r="BM9" s="88">
        <f>BM8+1</f>
        <v>40639</v>
      </c>
    </row>
    <row r="10" spans="1:65" ht="44.25" customHeight="1">
      <c r="C10" s="182" t="s">
        <v>55</v>
      </c>
      <c r="D10" s="165" t="str">
        <f t="shared" ref="D10:D34" si="32">IF(WEEKDAY(E10)=7,"",IF(WEEKDAY(E10)=1,"","○"))</f>
        <v/>
      </c>
      <c r="E10" s="167">
        <f t="shared" si="20"/>
        <v>45389</v>
      </c>
      <c r="F10" s="168" t="str">
        <f t="shared" si="2"/>
        <v>A0407</v>
      </c>
      <c r="G10" s="180"/>
      <c r="H10" s="75" t="str">
        <f t="shared" ref="H10:H34" si="33">IF(WEEKDAY(J10)=7,"",IF(WEEKDAY(J10)=1,"","○"))</f>
        <v>○</v>
      </c>
      <c r="I10" s="124" t="s">
        <v>55</v>
      </c>
      <c r="J10" s="78">
        <f t="shared" si="21"/>
        <v>45419</v>
      </c>
      <c r="K10" s="89" t="str">
        <f t="shared" si="3"/>
        <v>A0507</v>
      </c>
      <c r="L10" s="79" t="s">
        <v>233</v>
      </c>
      <c r="M10" s="77" t="str">
        <f t="shared" si="0"/>
        <v>○</v>
      </c>
      <c r="N10" s="124" t="s">
        <v>55</v>
      </c>
      <c r="O10" s="78">
        <f t="shared" si="22"/>
        <v>45450</v>
      </c>
      <c r="P10" s="89" t="str">
        <f t="shared" si="4"/>
        <v>A0607</v>
      </c>
      <c r="Q10" s="87"/>
      <c r="R10" s="166" t="str">
        <f t="shared" si="5"/>
        <v/>
      </c>
      <c r="S10" s="174" t="s">
        <v>55</v>
      </c>
      <c r="T10" s="175">
        <f t="shared" si="23"/>
        <v>45480</v>
      </c>
      <c r="U10" s="176" t="str">
        <f t="shared" si="6"/>
        <v>A0707</v>
      </c>
      <c r="V10" s="171" t="s">
        <v>184</v>
      </c>
      <c r="W10" s="166"/>
      <c r="X10" s="174" t="s">
        <v>55</v>
      </c>
      <c r="Y10" s="175">
        <f t="shared" si="24"/>
        <v>45511</v>
      </c>
      <c r="Z10" s="176" t="str">
        <f t="shared" si="7"/>
        <v>A0807</v>
      </c>
      <c r="AA10" s="172" t="s">
        <v>90</v>
      </c>
      <c r="AB10" s="166" t="str">
        <f t="shared" si="8"/>
        <v/>
      </c>
      <c r="AC10" s="174" t="s">
        <v>55</v>
      </c>
      <c r="AD10" s="175">
        <f t="shared" si="25"/>
        <v>45542</v>
      </c>
      <c r="AE10" s="176" t="str">
        <f t="shared" si="9"/>
        <v>A0907</v>
      </c>
      <c r="AF10" s="190" t="s">
        <v>248</v>
      </c>
      <c r="AG10" s="77" t="str">
        <f t="shared" si="10"/>
        <v>○</v>
      </c>
      <c r="AH10" s="124" t="s">
        <v>55</v>
      </c>
      <c r="AI10" s="78">
        <f t="shared" si="26"/>
        <v>45572</v>
      </c>
      <c r="AJ10" s="89" t="str">
        <f t="shared" si="11"/>
        <v>A1007</v>
      </c>
      <c r="AK10" s="79" t="s">
        <v>174</v>
      </c>
      <c r="AL10" s="77" t="str">
        <f t="shared" si="12"/>
        <v>○</v>
      </c>
      <c r="AM10" s="124" t="s">
        <v>55</v>
      </c>
      <c r="AN10" s="78">
        <f t="shared" si="27"/>
        <v>45603</v>
      </c>
      <c r="AO10" s="89" t="str">
        <f t="shared" si="13"/>
        <v>A1107</v>
      </c>
      <c r="AP10" s="79" t="s">
        <v>217</v>
      </c>
      <c r="AQ10" s="166" t="str">
        <f t="shared" si="14"/>
        <v/>
      </c>
      <c r="AR10" s="174" t="s">
        <v>55</v>
      </c>
      <c r="AS10" s="175">
        <f t="shared" si="28"/>
        <v>45633</v>
      </c>
      <c r="AT10" s="176" t="str">
        <f t="shared" si="15"/>
        <v>A1207</v>
      </c>
      <c r="AU10" s="171" t="s">
        <v>84</v>
      </c>
      <c r="AV10" s="77" t="str">
        <f t="shared" ref="AV10:AV34" si="34">IF(WEEKDAY(AX10)=7,"",IF(WEEKDAY(AX10)=1,"","○"))</f>
        <v>○</v>
      </c>
      <c r="AW10" s="124" t="s">
        <v>55</v>
      </c>
      <c r="AX10" s="78">
        <f t="shared" si="29"/>
        <v>45664</v>
      </c>
      <c r="AY10" s="89" t="str">
        <f t="shared" si="16"/>
        <v>B0107</v>
      </c>
      <c r="AZ10" s="80" t="s">
        <v>178</v>
      </c>
      <c r="BA10" s="77" t="str">
        <f t="shared" si="1"/>
        <v>○</v>
      </c>
      <c r="BB10" s="124" t="s">
        <v>55</v>
      </c>
      <c r="BC10" s="78">
        <f t="shared" si="30"/>
        <v>45695</v>
      </c>
      <c r="BD10" s="89" t="str">
        <f t="shared" si="17"/>
        <v>B0207</v>
      </c>
      <c r="BE10" s="87"/>
      <c r="BF10" s="77" t="str">
        <f t="shared" si="18"/>
        <v>○</v>
      </c>
      <c r="BG10" s="124" t="s">
        <v>55</v>
      </c>
      <c r="BH10" s="78">
        <f t="shared" si="31"/>
        <v>45723</v>
      </c>
      <c r="BI10" s="89" t="str">
        <f t="shared" si="19"/>
        <v>B0307</v>
      </c>
      <c r="BJ10" s="116"/>
    </row>
    <row r="11" spans="1:65" ht="44.25" customHeight="1">
      <c r="C11" s="153" t="s">
        <v>56</v>
      </c>
      <c r="D11" s="71" t="str">
        <f t="shared" si="32"/>
        <v>○</v>
      </c>
      <c r="E11" s="72">
        <f t="shared" si="20"/>
        <v>45390</v>
      </c>
      <c r="F11" s="85" t="str">
        <f t="shared" si="2"/>
        <v>A0408</v>
      </c>
      <c r="G11" s="80" t="s">
        <v>275</v>
      </c>
      <c r="H11" s="75" t="str">
        <f t="shared" si="33"/>
        <v>○</v>
      </c>
      <c r="I11" s="124" t="s">
        <v>56</v>
      </c>
      <c r="J11" s="78">
        <f t="shared" si="21"/>
        <v>45420</v>
      </c>
      <c r="K11" s="89" t="str">
        <f t="shared" si="3"/>
        <v>A0508</v>
      </c>
      <c r="L11" s="187" t="s">
        <v>222</v>
      </c>
      <c r="M11" s="166" t="str">
        <f t="shared" si="0"/>
        <v/>
      </c>
      <c r="N11" s="174" t="s">
        <v>56</v>
      </c>
      <c r="O11" s="175">
        <f t="shared" si="22"/>
        <v>45451</v>
      </c>
      <c r="P11" s="176" t="str">
        <f t="shared" si="4"/>
        <v>A0608</v>
      </c>
      <c r="Q11" s="171" t="s">
        <v>84</v>
      </c>
      <c r="R11" s="77" t="str">
        <f t="shared" si="5"/>
        <v>○</v>
      </c>
      <c r="S11" s="124" t="s">
        <v>56</v>
      </c>
      <c r="T11" s="78">
        <f t="shared" si="23"/>
        <v>45481</v>
      </c>
      <c r="U11" s="89" t="str">
        <f t="shared" si="6"/>
        <v>A0708</v>
      </c>
      <c r="V11" s="87" t="s">
        <v>106</v>
      </c>
      <c r="W11" s="166"/>
      <c r="X11" s="174" t="s">
        <v>56</v>
      </c>
      <c r="Y11" s="175">
        <f t="shared" si="24"/>
        <v>45512</v>
      </c>
      <c r="Z11" s="176" t="str">
        <f t="shared" si="7"/>
        <v>A0808</v>
      </c>
      <c r="AA11" s="172" t="s">
        <v>90</v>
      </c>
      <c r="AB11" s="166" t="str">
        <f t="shared" si="8"/>
        <v/>
      </c>
      <c r="AC11" s="174" t="s">
        <v>56</v>
      </c>
      <c r="AD11" s="175">
        <f t="shared" si="25"/>
        <v>45543</v>
      </c>
      <c r="AE11" s="176" t="str">
        <f t="shared" si="9"/>
        <v>A0908</v>
      </c>
      <c r="AF11" s="190" t="s">
        <v>103</v>
      </c>
      <c r="AG11" s="77" t="str">
        <f t="shared" si="10"/>
        <v>○</v>
      </c>
      <c r="AH11" s="124" t="s">
        <v>56</v>
      </c>
      <c r="AI11" s="78">
        <f t="shared" si="26"/>
        <v>45573</v>
      </c>
      <c r="AJ11" s="89" t="str">
        <f t="shared" si="11"/>
        <v>A1008</v>
      </c>
      <c r="AK11" s="87"/>
      <c r="AL11" s="77" t="str">
        <f t="shared" si="12"/>
        <v>○</v>
      </c>
      <c r="AM11" s="124" t="s">
        <v>56</v>
      </c>
      <c r="AN11" s="78">
        <f t="shared" si="27"/>
        <v>45604</v>
      </c>
      <c r="AO11" s="89" t="str">
        <f t="shared" si="13"/>
        <v>A1108</v>
      </c>
      <c r="AP11" s="87"/>
      <c r="AQ11" s="166" t="str">
        <f t="shared" si="14"/>
        <v/>
      </c>
      <c r="AR11" s="174" t="s">
        <v>56</v>
      </c>
      <c r="AS11" s="175">
        <f t="shared" si="28"/>
        <v>45634</v>
      </c>
      <c r="AT11" s="176" t="str">
        <f t="shared" si="15"/>
        <v>A1208</v>
      </c>
      <c r="AU11" s="171"/>
      <c r="AV11" s="77" t="str">
        <f t="shared" si="34"/>
        <v>○</v>
      </c>
      <c r="AW11" s="124" t="s">
        <v>56</v>
      </c>
      <c r="AX11" s="78">
        <f t="shared" si="29"/>
        <v>45665</v>
      </c>
      <c r="AY11" s="89" t="str">
        <f t="shared" si="16"/>
        <v>B0108</v>
      </c>
      <c r="AZ11" s="87" t="s">
        <v>106</v>
      </c>
      <c r="BA11" s="166" t="str">
        <f t="shared" si="1"/>
        <v/>
      </c>
      <c r="BB11" s="174" t="s">
        <v>56</v>
      </c>
      <c r="BC11" s="175">
        <f t="shared" si="30"/>
        <v>45696</v>
      </c>
      <c r="BD11" s="176" t="str">
        <f t="shared" si="17"/>
        <v>B0208</v>
      </c>
      <c r="BE11" s="171"/>
      <c r="BF11" s="166" t="str">
        <f t="shared" si="18"/>
        <v/>
      </c>
      <c r="BG11" s="174" t="s">
        <v>56</v>
      </c>
      <c r="BH11" s="175">
        <f t="shared" si="31"/>
        <v>45724</v>
      </c>
      <c r="BI11" s="176" t="str">
        <f t="shared" si="19"/>
        <v>B0308</v>
      </c>
      <c r="BJ11" s="170" t="s">
        <v>84</v>
      </c>
    </row>
    <row r="12" spans="1:65" ht="44.25" customHeight="1">
      <c r="C12" s="153" t="s">
        <v>57</v>
      </c>
      <c r="D12" s="71" t="str">
        <f t="shared" si="32"/>
        <v>○</v>
      </c>
      <c r="E12" s="72">
        <f t="shared" si="20"/>
        <v>45391</v>
      </c>
      <c r="F12" s="85" t="str">
        <f t="shared" si="2"/>
        <v>A0409</v>
      </c>
      <c r="G12" s="80" t="s">
        <v>276</v>
      </c>
      <c r="H12" s="75" t="str">
        <f t="shared" si="33"/>
        <v>○</v>
      </c>
      <c r="I12" s="124" t="s">
        <v>57</v>
      </c>
      <c r="J12" s="78">
        <f t="shared" si="21"/>
        <v>45421</v>
      </c>
      <c r="K12" s="89" t="str">
        <f t="shared" si="3"/>
        <v>A0509</v>
      </c>
      <c r="L12" s="87" t="s">
        <v>255</v>
      </c>
      <c r="M12" s="166" t="str">
        <f t="shared" si="0"/>
        <v/>
      </c>
      <c r="N12" s="174" t="s">
        <v>57</v>
      </c>
      <c r="O12" s="175">
        <f t="shared" si="22"/>
        <v>45452</v>
      </c>
      <c r="P12" s="176" t="str">
        <f t="shared" si="4"/>
        <v>A0609</v>
      </c>
      <c r="Q12" s="171" t="s">
        <v>84</v>
      </c>
      <c r="R12" s="77" t="str">
        <f t="shared" si="5"/>
        <v>○</v>
      </c>
      <c r="S12" s="124" t="s">
        <v>57</v>
      </c>
      <c r="T12" s="78">
        <f t="shared" si="23"/>
        <v>45482</v>
      </c>
      <c r="U12" s="89" t="str">
        <f t="shared" si="6"/>
        <v>A0709</v>
      </c>
      <c r="V12" s="79" t="s">
        <v>165</v>
      </c>
      <c r="W12" s="166"/>
      <c r="X12" s="174" t="s">
        <v>57</v>
      </c>
      <c r="Y12" s="175">
        <f t="shared" si="24"/>
        <v>45513</v>
      </c>
      <c r="Z12" s="176" t="str">
        <f t="shared" si="7"/>
        <v>A0809</v>
      </c>
      <c r="AA12" s="172" t="s">
        <v>90</v>
      </c>
      <c r="AB12" s="77" t="str">
        <f t="shared" si="8"/>
        <v>○</v>
      </c>
      <c r="AC12" s="124" t="s">
        <v>57</v>
      </c>
      <c r="AD12" s="78">
        <f t="shared" si="25"/>
        <v>45544</v>
      </c>
      <c r="AE12" s="89" t="str">
        <f t="shared" si="9"/>
        <v>A0909</v>
      </c>
      <c r="AF12" s="79" t="s">
        <v>118</v>
      </c>
      <c r="AG12" s="77" t="str">
        <f t="shared" si="10"/>
        <v>○</v>
      </c>
      <c r="AH12" s="124" t="s">
        <v>57</v>
      </c>
      <c r="AI12" s="78">
        <f t="shared" si="26"/>
        <v>45574</v>
      </c>
      <c r="AJ12" s="89" t="str">
        <f t="shared" si="11"/>
        <v>A1009</v>
      </c>
      <c r="AK12" s="79" t="s">
        <v>141</v>
      </c>
      <c r="AL12" s="166" t="str">
        <f t="shared" si="12"/>
        <v/>
      </c>
      <c r="AM12" s="174" t="s">
        <v>57</v>
      </c>
      <c r="AN12" s="175">
        <f t="shared" si="27"/>
        <v>45605</v>
      </c>
      <c r="AO12" s="176" t="str">
        <f t="shared" si="13"/>
        <v>A1109</v>
      </c>
      <c r="AP12" s="171"/>
      <c r="AQ12" s="77" t="str">
        <f t="shared" si="14"/>
        <v>○</v>
      </c>
      <c r="AR12" s="124" t="s">
        <v>57</v>
      </c>
      <c r="AS12" s="78">
        <f t="shared" si="28"/>
        <v>45635</v>
      </c>
      <c r="AT12" s="89" t="str">
        <f t="shared" si="15"/>
        <v>A1209</v>
      </c>
      <c r="AU12" s="79" t="s">
        <v>172</v>
      </c>
      <c r="AV12" s="77" t="str">
        <f t="shared" si="34"/>
        <v>○</v>
      </c>
      <c r="AW12" s="124" t="s">
        <v>57</v>
      </c>
      <c r="AX12" s="78">
        <f t="shared" si="29"/>
        <v>45666</v>
      </c>
      <c r="AY12" s="89" t="str">
        <f t="shared" si="16"/>
        <v>B0109</v>
      </c>
      <c r="AZ12" s="79" t="s">
        <v>218</v>
      </c>
      <c r="BA12" s="166" t="str">
        <f t="shared" si="1"/>
        <v/>
      </c>
      <c r="BB12" s="174" t="s">
        <v>57</v>
      </c>
      <c r="BC12" s="175">
        <f t="shared" si="30"/>
        <v>45697</v>
      </c>
      <c r="BD12" s="176" t="str">
        <f t="shared" si="17"/>
        <v>B0209</v>
      </c>
      <c r="BE12" s="171"/>
      <c r="BF12" s="166" t="str">
        <f t="shared" si="18"/>
        <v/>
      </c>
      <c r="BG12" s="174" t="s">
        <v>57</v>
      </c>
      <c r="BH12" s="175">
        <f t="shared" si="31"/>
        <v>45725</v>
      </c>
      <c r="BI12" s="176" t="str">
        <f t="shared" si="19"/>
        <v>B0309</v>
      </c>
      <c r="BJ12" s="170" t="s">
        <v>84</v>
      </c>
    </row>
    <row r="13" spans="1:65" ht="44.25" customHeight="1">
      <c r="C13" s="153" t="s">
        <v>58</v>
      </c>
      <c r="D13" s="71" t="str">
        <f t="shared" si="32"/>
        <v>○</v>
      </c>
      <c r="E13" s="72">
        <f t="shared" si="20"/>
        <v>45392</v>
      </c>
      <c r="F13" s="85" t="str">
        <f t="shared" si="2"/>
        <v>A0410</v>
      </c>
      <c r="G13" s="86" t="s">
        <v>156</v>
      </c>
      <c r="H13" s="75" t="str">
        <f t="shared" si="33"/>
        <v>○</v>
      </c>
      <c r="I13" s="124" t="s">
        <v>58</v>
      </c>
      <c r="J13" s="78">
        <f t="shared" si="21"/>
        <v>45422</v>
      </c>
      <c r="K13" s="89" t="str">
        <f t="shared" si="3"/>
        <v>A0510</v>
      </c>
      <c r="L13" s="87" t="s">
        <v>197</v>
      </c>
      <c r="M13" s="77" t="str">
        <f t="shared" si="0"/>
        <v>○</v>
      </c>
      <c r="N13" s="124" t="s">
        <v>58</v>
      </c>
      <c r="O13" s="78">
        <f t="shared" si="22"/>
        <v>45453</v>
      </c>
      <c r="P13" s="89" t="str">
        <f t="shared" si="4"/>
        <v>A0610</v>
      </c>
      <c r="Q13" s="87" t="s">
        <v>119</v>
      </c>
      <c r="R13" s="77" t="str">
        <f t="shared" si="5"/>
        <v>○</v>
      </c>
      <c r="S13" s="124" t="s">
        <v>58</v>
      </c>
      <c r="T13" s="78">
        <f t="shared" si="23"/>
        <v>45483</v>
      </c>
      <c r="U13" s="89" t="str">
        <f t="shared" si="6"/>
        <v>A0710</v>
      </c>
      <c r="V13" s="79" t="s">
        <v>224</v>
      </c>
      <c r="W13" s="166"/>
      <c r="X13" s="174" t="s">
        <v>58</v>
      </c>
      <c r="Y13" s="175">
        <f t="shared" si="24"/>
        <v>45514</v>
      </c>
      <c r="Z13" s="176" t="str">
        <f t="shared" si="7"/>
        <v>A0810</v>
      </c>
      <c r="AA13" s="171"/>
      <c r="AB13" s="77" t="str">
        <f t="shared" si="8"/>
        <v>○</v>
      </c>
      <c r="AC13" s="124" t="s">
        <v>58</v>
      </c>
      <c r="AD13" s="78">
        <f t="shared" si="25"/>
        <v>45545</v>
      </c>
      <c r="AE13" s="89" t="str">
        <f t="shared" si="9"/>
        <v>A0910</v>
      </c>
      <c r="AF13" s="79" t="s">
        <v>128</v>
      </c>
      <c r="AG13" s="77" t="s">
        <v>83</v>
      </c>
      <c r="AH13" s="124" t="s">
        <v>58</v>
      </c>
      <c r="AI13" s="78">
        <f t="shared" si="26"/>
        <v>45575</v>
      </c>
      <c r="AJ13" s="89" t="str">
        <f t="shared" si="11"/>
        <v>A1010</v>
      </c>
      <c r="AK13" s="79" t="s">
        <v>201</v>
      </c>
      <c r="AL13" s="166" t="str">
        <f>IF(WEEKDAY(AN13)=7,"",IF(WEEKDAY(AN13)=1,"","○"))</f>
        <v/>
      </c>
      <c r="AM13" s="174" t="s">
        <v>58</v>
      </c>
      <c r="AN13" s="175">
        <f t="shared" si="27"/>
        <v>45606</v>
      </c>
      <c r="AO13" s="176" t="str">
        <f t="shared" si="13"/>
        <v>A1110</v>
      </c>
      <c r="AP13" s="171"/>
      <c r="AQ13" s="77" t="str">
        <f t="shared" si="14"/>
        <v>○</v>
      </c>
      <c r="AR13" s="124" t="s">
        <v>58</v>
      </c>
      <c r="AS13" s="78">
        <f t="shared" si="28"/>
        <v>45636</v>
      </c>
      <c r="AT13" s="89" t="str">
        <f t="shared" si="15"/>
        <v>A1210</v>
      </c>
      <c r="AU13" s="79" t="s">
        <v>160</v>
      </c>
      <c r="AV13" s="77" t="str">
        <f t="shared" si="34"/>
        <v>○</v>
      </c>
      <c r="AW13" s="124" t="s">
        <v>58</v>
      </c>
      <c r="AX13" s="78">
        <f t="shared" si="29"/>
        <v>45667</v>
      </c>
      <c r="AY13" s="89" t="str">
        <f t="shared" si="16"/>
        <v>B0110</v>
      </c>
      <c r="AZ13" s="79" t="s">
        <v>251</v>
      </c>
      <c r="BA13" s="77" t="str">
        <f t="shared" si="1"/>
        <v>○</v>
      </c>
      <c r="BB13" s="124" t="s">
        <v>58</v>
      </c>
      <c r="BC13" s="78">
        <f t="shared" si="30"/>
        <v>45698</v>
      </c>
      <c r="BD13" s="89" t="str">
        <f t="shared" si="17"/>
        <v>B0210</v>
      </c>
      <c r="BE13" s="79" t="s">
        <v>180</v>
      </c>
      <c r="BF13" s="77" t="str">
        <f t="shared" si="18"/>
        <v>○</v>
      </c>
      <c r="BG13" s="124" t="s">
        <v>58</v>
      </c>
      <c r="BH13" s="78">
        <f t="shared" si="31"/>
        <v>45726</v>
      </c>
      <c r="BI13" s="89" t="str">
        <f t="shared" si="19"/>
        <v>B0310</v>
      </c>
      <c r="BJ13" s="116" t="s">
        <v>84</v>
      </c>
    </row>
    <row r="14" spans="1:65" ht="44.25" customHeight="1">
      <c r="C14" s="154">
        <v>11</v>
      </c>
      <c r="D14" s="71" t="str">
        <f t="shared" si="32"/>
        <v>○</v>
      </c>
      <c r="E14" s="72">
        <f t="shared" si="20"/>
        <v>45393</v>
      </c>
      <c r="F14" s="85" t="str">
        <f t="shared" si="2"/>
        <v>A0411</v>
      </c>
      <c r="G14" s="80" t="s">
        <v>154</v>
      </c>
      <c r="H14" s="165" t="str">
        <f t="shared" si="33"/>
        <v/>
      </c>
      <c r="I14" s="166">
        <v>11</v>
      </c>
      <c r="J14" s="167">
        <f t="shared" si="21"/>
        <v>45423</v>
      </c>
      <c r="K14" s="168" t="str">
        <f t="shared" si="3"/>
        <v>A0511</v>
      </c>
      <c r="L14" s="184" t="s">
        <v>84</v>
      </c>
      <c r="M14" s="71" t="str">
        <f t="shared" si="0"/>
        <v>○</v>
      </c>
      <c r="N14" s="77">
        <v>11</v>
      </c>
      <c r="O14" s="72">
        <f t="shared" si="22"/>
        <v>45454</v>
      </c>
      <c r="P14" s="85" t="str">
        <f t="shared" si="4"/>
        <v>A0611</v>
      </c>
      <c r="Q14" s="87"/>
      <c r="R14" s="71" t="str">
        <f t="shared" si="5"/>
        <v>○</v>
      </c>
      <c r="S14" s="77">
        <v>11</v>
      </c>
      <c r="T14" s="72">
        <f t="shared" si="23"/>
        <v>45484</v>
      </c>
      <c r="U14" s="85" t="str">
        <f t="shared" si="6"/>
        <v>A0711</v>
      </c>
      <c r="V14" s="79" t="s">
        <v>204</v>
      </c>
      <c r="W14" s="165"/>
      <c r="X14" s="166">
        <v>11</v>
      </c>
      <c r="Y14" s="167">
        <f t="shared" si="24"/>
        <v>45515</v>
      </c>
      <c r="Z14" s="168" t="str">
        <f t="shared" si="7"/>
        <v>A0811</v>
      </c>
      <c r="AA14" s="172" t="s">
        <v>107</v>
      </c>
      <c r="AB14" s="71" t="str">
        <f t="shared" si="8"/>
        <v>○</v>
      </c>
      <c r="AC14" s="77">
        <v>11</v>
      </c>
      <c r="AD14" s="72">
        <f t="shared" si="25"/>
        <v>45546</v>
      </c>
      <c r="AE14" s="85" t="str">
        <f t="shared" si="9"/>
        <v>A0911</v>
      </c>
      <c r="AF14" s="79" t="s">
        <v>225</v>
      </c>
      <c r="AG14" s="71" t="str">
        <f t="shared" si="10"/>
        <v>○</v>
      </c>
      <c r="AH14" s="77">
        <v>11</v>
      </c>
      <c r="AI14" s="72">
        <f t="shared" si="26"/>
        <v>45576</v>
      </c>
      <c r="AJ14" s="85" t="str">
        <f t="shared" si="11"/>
        <v>A1011</v>
      </c>
      <c r="AK14" s="119" t="s">
        <v>130</v>
      </c>
      <c r="AL14" s="71" t="s">
        <v>83</v>
      </c>
      <c r="AM14" s="77">
        <v>11</v>
      </c>
      <c r="AN14" s="72">
        <f t="shared" si="27"/>
        <v>45607</v>
      </c>
      <c r="AO14" s="85" t="str">
        <f t="shared" si="13"/>
        <v>A1111</v>
      </c>
      <c r="AP14" s="87"/>
      <c r="AQ14" s="71" t="str">
        <f t="shared" si="14"/>
        <v>○</v>
      </c>
      <c r="AR14" s="77">
        <v>11</v>
      </c>
      <c r="AS14" s="72">
        <f t="shared" si="28"/>
        <v>45637</v>
      </c>
      <c r="AT14" s="85" t="str">
        <f t="shared" si="15"/>
        <v>A1211</v>
      </c>
      <c r="AU14" s="79" t="s">
        <v>227</v>
      </c>
      <c r="AV14" s="165" t="str">
        <f t="shared" si="34"/>
        <v/>
      </c>
      <c r="AW14" s="166">
        <v>11</v>
      </c>
      <c r="AX14" s="167">
        <f t="shared" si="29"/>
        <v>45668</v>
      </c>
      <c r="AY14" s="168" t="str">
        <f t="shared" si="16"/>
        <v>B0111</v>
      </c>
      <c r="AZ14" s="171"/>
      <c r="BA14" s="165"/>
      <c r="BB14" s="166">
        <v>11</v>
      </c>
      <c r="BC14" s="167">
        <f t="shared" si="30"/>
        <v>45699</v>
      </c>
      <c r="BD14" s="168" t="str">
        <f t="shared" si="17"/>
        <v>B0211</v>
      </c>
      <c r="BE14" s="172" t="s">
        <v>133</v>
      </c>
      <c r="BF14" s="71" t="str">
        <f t="shared" si="18"/>
        <v>○</v>
      </c>
      <c r="BG14" s="77">
        <v>11</v>
      </c>
      <c r="BH14" s="72">
        <f t="shared" si="31"/>
        <v>45727</v>
      </c>
      <c r="BI14" s="85" t="str">
        <f t="shared" si="19"/>
        <v>B0311</v>
      </c>
      <c r="BJ14" s="116"/>
    </row>
    <row r="15" spans="1:65" ht="44.25" customHeight="1">
      <c r="C15" s="154">
        <v>12</v>
      </c>
      <c r="D15" s="71" t="str">
        <f t="shared" si="32"/>
        <v>○</v>
      </c>
      <c r="E15" s="72">
        <f t="shared" si="20"/>
        <v>45394</v>
      </c>
      <c r="F15" s="85" t="str">
        <f t="shared" si="2"/>
        <v>A0412</v>
      </c>
      <c r="G15" s="80" t="s">
        <v>277</v>
      </c>
      <c r="H15" s="165" t="str">
        <f t="shared" si="33"/>
        <v/>
      </c>
      <c r="I15" s="166">
        <v>12</v>
      </c>
      <c r="J15" s="167">
        <f t="shared" si="21"/>
        <v>45424</v>
      </c>
      <c r="K15" s="168" t="str">
        <f t="shared" si="3"/>
        <v>A0512</v>
      </c>
      <c r="L15" s="171" t="s">
        <v>237</v>
      </c>
      <c r="M15" s="71" t="str">
        <f t="shared" si="0"/>
        <v>○</v>
      </c>
      <c r="N15" s="77">
        <v>12</v>
      </c>
      <c r="O15" s="72">
        <f t="shared" si="22"/>
        <v>45455</v>
      </c>
      <c r="P15" s="85" t="str">
        <f t="shared" si="4"/>
        <v>A0612</v>
      </c>
      <c r="Q15" s="79" t="s">
        <v>264</v>
      </c>
      <c r="R15" s="71" t="str">
        <f t="shared" si="5"/>
        <v>○</v>
      </c>
      <c r="S15" s="77">
        <v>12</v>
      </c>
      <c r="T15" s="72">
        <f t="shared" si="23"/>
        <v>45485</v>
      </c>
      <c r="U15" s="85" t="str">
        <f t="shared" si="6"/>
        <v>A0712</v>
      </c>
      <c r="V15" s="79" t="s">
        <v>166</v>
      </c>
      <c r="W15" s="165"/>
      <c r="X15" s="166">
        <v>12</v>
      </c>
      <c r="Y15" s="167">
        <f t="shared" si="24"/>
        <v>45516</v>
      </c>
      <c r="Z15" s="168" t="str">
        <f t="shared" si="7"/>
        <v>A0812</v>
      </c>
      <c r="AA15" s="172" t="s">
        <v>123</v>
      </c>
      <c r="AB15" s="71" t="str">
        <f t="shared" si="8"/>
        <v>○</v>
      </c>
      <c r="AC15" s="77">
        <v>12</v>
      </c>
      <c r="AD15" s="72">
        <f t="shared" si="25"/>
        <v>45547</v>
      </c>
      <c r="AE15" s="85" t="str">
        <f t="shared" si="9"/>
        <v>A0912</v>
      </c>
      <c r="AF15" s="79" t="s">
        <v>273</v>
      </c>
      <c r="AG15" s="165" t="str">
        <f t="shared" si="10"/>
        <v/>
      </c>
      <c r="AH15" s="166">
        <v>12</v>
      </c>
      <c r="AI15" s="167">
        <f t="shared" si="26"/>
        <v>45577</v>
      </c>
      <c r="AJ15" s="168" t="str">
        <f t="shared" si="11"/>
        <v>A1012</v>
      </c>
      <c r="AK15" s="171"/>
      <c r="AL15" s="71" t="str">
        <f t="shared" si="12"/>
        <v>○</v>
      </c>
      <c r="AM15" s="77">
        <v>12</v>
      </c>
      <c r="AN15" s="72">
        <f t="shared" si="27"/>
        <v>45608</v>
      </c>
      <c r="AO15" s="85" t="str">
        <f t="shared" si="13"/>
        <v>A1112</v>
      </c>
      <c r="AP15" s="111"/>
      <c r="AQ15" s="71" t="str">
        <f t="shared" si="14"/>
        <v>○</v>
      </c>
      <c r="AR15" s="77">
        <v>12</v>
      </c>
      <c r="AS15" s="72">
        <f t="shared" si="28"/>
        <v>45638</v>
      </c>
      <c r="AT15" s="85" t="str">
        <f t="shared" si="15"/>
        <v>A1212</v>
      </c>
      <c r="AU15" s="87"/>
      <c r="AV15" s="165" t="str">
        <f t="shared" si="34"/>
        <v/>
      </c>
      <c r="AW15" s="166">
        <v>12</v>
      </c>
      <c r="AX15" s="167">
        <f t="shared" si="29"/>
        <v>45669</v>
      </c>
      <c r="AY15" s="168" t="str">
        <f t="shared" si="16"/>
        <v>B0112</v>
      </c>
      <c r="AZ15" s="171" t="s">
        <v>84</v>
      </c>
      <c r="BA15" s="71" t="str">
        <f t="shared" si="1"/>
        <v>○</v>
      </c>
      <c r="BB15" s="77">
        <v>12</v>
      </c>
      <c r="BC15" s="72">
        <f t="shared" si="30"/>
        <v>45700</v>
      </c>
      <c r="BD15" s="85" t="str">
        <f t="shared" si="17"/>
        <v>B0212</v>
      </c>
      <c r="BE15" s="87" t="s">
        <v>153</v>
      </c>
      <c r="BF15" s="71" t="str">
        <f t="shared" si="18"/>
        <v>○</v>
      </c>
      <c r="BG15" s="77">
        <v>12</v>
      </c>
      <c r="BH15" s="72">
        <f t="shared" si="31"/>
        <v>45728</v>
      </c>
      <c r="BI15" s="85" t="str">
        <f t="shared" si="19"/>
        <v>B0312</v>
      </c>
      <c r="BJ15" s="117" t="s">
        <v>148</v>
      </c>
    </row>
    <row r="16" spans="1:65" ht="44.25" customHeight="1">
      <c r="C16" s="178">
        <v>13</v>
      </c>
      <c r="D16" s="165" t="str">
        <f t="shared" si="32"/>
        <v/>
      </c>
      <c r="E16" s="167">
        <f t="shared" si="20"/>
        <v>45395</v>
      </c>
      <c r="F16" s="168" t="str">
        <f t="shared" si="2"/>
        <v>A0413</v>
      </c>
      <c r="G16" s="180" t="s">
        <v>84</v>
      </c>
      <c r="H16" s="71" t="str">
        <f t="shared" si="33"/>
        <v>○</v>
      </c>
      <c r="I16" s="77">
        <v>13</v>
      </c>
      <c r="J16" s="72">
        <f t="shared" si="21"/>
        <v>45425</v>
      </c>
      <c r="K16" s="85" t="str">
        <f t="shared" si="3"/>
        <v>A0513</v>
      </c>
      <c r="L16" s="79" t="s">
        <v>239</v>
      </c>
      <c r="M16" s="71" t="str">
        <f t="shared" si="0"/>
        <v>○</v>
      </c>
      <c r="N16" s="77">
        <v>13</v>
      </c>
      <c r="O16" s="72">
        <f t="shared" si="22"/>
        <v>45456</v>
      </c>
      <c r="P16" s="85" t="str">
        <f t="shared" si="4"/>
        <v>A0613</v>
      </c>
      <c r="Q16" s="79" t="s">
        <v>212</v>
      </c>
      <c r="R16" s="165" t="str">
        <f t="shared" si="5"/>
        <v/>
      </c>
      <c r="S16" s="166">
        <v>13</v>
      </c>
      <c r="T16" s="167">
        <f t="shared" si="23"/>
        <v>45486</v>
      </c>
      <c r="U16" s="168" t="str">
        <f t="shared" si="6"/>
        <v>A0713</v>
      </c>
      <c r="V16" s="171"/>
      <c r="W16" s="165"/>
      <c r="X16" s="166">
        <v>13</v>
      </c>
      <c r="Y16" s="167">
        <f t="shared" si="24"/>
        <v>45517</v>
      </c>
      <c r="Z16" s="168" t="str">
        <f t="shared" si="7"/>
        <v>A0813</v>
      </c>
      <c r="AA16" s="172" t="s">
        <v>90</v>
      </c>
      <c r="AB16" s="71" t="str">
        <f t="shared" si="8"/>
        <v>○</v>
      </c>
      <c r="AC16" s="77">
        <v>13</v>
      </c>
      <c r="AD16" s="72">
        <f t="shared" si="25"/>
        <v>45548</v>
      </c>
      <c r="AE16" s="85" t="str">
        <f t="shared" si="9"/>
        <v>A0913</v>
      </c>
      <c r="AF16" s="87"/>
      <c r="AG16" s="165" t="str">
        <f t="shared" si="10"/>
        <v/>
      </c>
      <c r="AH16" s="166">
        <v>13</v>
      </c>
      <c r="AI16" s="167">
        <f t="shared" si="26"/>
        <v>45578</v>
      </c>
      <c r="AJ16" s="168" t="str">
        <f t="shared" si="11"/>
        <v>A1013</v>
      </c>
      <c r="AK16" s="171"/>
      <c r="AL16" s="71" t="str">
        <f t="shared" si="12"/>
        <v>○</v>
      </c>
      <c r="AM16" s="77">
        <v>13</v>
      </c>
      <c r="AN16" s="72">
        <f t="shared" si="27"/>
        <v>45609</v>
      </c>
      <c r="AO16" s="85" t="str">
        <f t="shared" si="13"/>
        <v>A1113</v>
      </c>
      <c r="AP16" s="79" t="s">
        <v>194</v>
      </c>
      <c r="AQ16" s="71" t="str">
        <f t="shared" si="14"/>
        <v>○</v>
      </c>
      <c r="AR16" s="77">
        <v>13</v>
      </c>
      <c r="AS16" s="72">
        <f t="shared" si="28"/>
        <v>45639</v>
      </c>
      <c r="AT16" s="85" t="str">
        <f t="shared" si="15"/>
        <v>A1213</v>
      </c>
      <c r="AU16" s="87"/>
      <c r="AV16" s="165"/>
      <c r="AW16" s="166">
        <v>13</v>
      </c>
      <c r="AX16" s="167">
        <f t="shared" si="29"/>
        <v>45670</v>
      </c>
      <c r="AY16" s="168" t="str">
        <f t="shared" si="16"/>
        <v>B0113</v>
      </c>
      <c r="AZ16" s="172" t="s">
        <v>132</v>
      </c>
      <c r="BA16" s="71" t="str">
        <f t="shared" si="1"/>
        <v>○</v>
      </c>
      <c r="BB16" s="77">
        <v>13</v>
      </c>
      <c r="BC16" s="72">
        <f t="shared" si="30"/>
        <v>45701</v>
      </c>
      <c r="BD16" s="85" t="str">
        <f t="shared" si="17"/>
        <v>B0213</v>
      </c>
      <c r="BE16" s="79" t="s">
        <v>220</v>
      </c>
      <c r="BF16" s="71" t="str">
        <f t="shared" si="18"/>
        <v>○</v>
      </c>
      <c r="BG16" s="77">
        <v>13</v>
      </c>
      <c r="BH16" s="72">
        <f t="shared" si="31"/>
        <v>45729</v>
      </c>
      <c r="BI16" s="85" t="str">
        <f t="shared" si="19"/>
        <v>B0313</v>
      </c>
      <c r="BJ16" s="117" t="s">
        <v>208</v>
      </c>
    </row>
    <row r="17" spans="3:62" ht="44.25" customHeight="1">
      <c r="C17" s="178">
        <v>14</v>
      </c>
      <c r="D17" s="165" t="str">
        <f t="shared" si="32"/>
        <v/>
      </c>
      <c r="E17" s="167">
        <f t="shared" si="20"/>
        <v>45396</v>
      </c>
      <c r="F17" s="168" t="str">
        <f t="shared" si="2"/>
        <v>A0414</v>
      </c>
      <c r="G17" s="180" t="s">
        <v>84</v>
      </c>
      <c r="H17" s="71" t="str">
        <f t="shared" si="33"/>
        <v>○</v>
      </c>
      <c r="I17" s="77">
        <v>14</v>
      </c>
      <c r="J17" s="72">
        <f t="shared" si="21"/>
        <v>45426</v>
      </c>
      <c r="K17" s="85" t="str">
        <f t="shared" si="3"/>
        <v>A0514</v>
      </c>
      <c r="L17" s="79" t="s">
        <v>238</v>
      </c>
      <c r="M17" s="71" t="str">
        <f t="shared" si="0"/>
        <v>○</v>
      </c>
      <c r="N17" s="77">
        <v>14</v>
      </c>
      <c r="O17" s="72">
        <f t="shared" si="22"/>
        <v>45457</v>
      </c>
      <c r="P17" s="85" t="str">
        <f t="shared" si="4"/>
        <v>A0614</v>
      </c>
      <c r="Q17" s="87"/>
      <c r="R17" s="165" t="str">
        <f t="shared" si="5"/>
        <v/>
      </c>
      <c r="S17" s="166">
        <v>14</v>
      </c>
      <c r="T17" s="167">
        <f t="shared" si="23"/>
        <v>45487</v>
      </c>
      <c r="U17" s="168" t="str">
        <f t="shared" si="6"/>
        <v>A0714</v>
      </c>
      <c r="V17" s="171"/>
      <c r="W17" s="165"/>
      <c r="X17" s="166">
        <v>14</v>
      </c>
      <c r="Y17" s="167">
        <f t="shared" si="24"/>
        <v>45518</v>
      </c>
      <c r="Z17" s="168" t="str">
        <f t="shared" si="7"/>
        <v>A0814</v>
      </c>
      <c r="AA17" s="172" t="s">
        <v>90</v>
      </c>
      <c r="AB17" s="165" t="str">
        <f t="shared" si="8"/>
        <v/>
      </c>
      <c r="AC17" s="166">
        <v>14</v>
      </c>
      <c r="AD17" s="167">
        <f t="shared" si="25"/>
        <v>45549</v>
      </c>
      <c r="AE17" s="168" t="str">
        <f t="shared" si="9"/>
        <v>A0914</v>
      </c>
      <c r="AF17" s="171"/>
      <c r="AG17" s="165"/>
      <c r="AH17" s="166">
        <v>14</v>
      </c>
      <c r="AI17" s="167">
        <f t="shared" si="26"/>
        <v>45579</v>
      </c>
      <c r="AJ17" s="168" t="str">
        <f t="shared" si="11"/>
        <v>A1014</v>
      </c>
      <c r="AK17" s="172" t="s">
        <v>131</v>
      </c>
      <c r="AL17" s="71" t="str">
        <f t="shared" si="12"/>
        <v>○</v>
      </c>
      <c r="AM17" s="77">
        <v>14</v>
      </c>
      <c r="AN17" s="72">
        <f t="shared" si="27"/>
        <v>45610</v>
      </c>
      <c r="AO17" s="85" t="str">
        <f t="shared" si="13"/>
        <v>A1114</v>
      </c>
      <c r="AP17" s="87"/>
      <c r="AQ17" s="165" t="str">
        <f t="shared" si="14"/>
        <v/>
      </c>
      <c r="AR17" s="166">
        <v>14</v>
      </c>
      <c r="AS17" s="167">
        <f t="shared" si="28"/>
        <v>45640</v>
      </c>
      <c r="AT17" s="168" t="str">
        <f t="shared" si="15"/>
        <v>A1214</v>
      </c>
      <c r="AU17" s="171" t="s">
        <v>84</v>
      </c>
      <c r="AV17" s="71" t="str">
        <f t="shared" si="34"/>
        <v>○</v>
      </c>
      <c r="AW17" s="77">
        <v>14</v>
      </c>
      <c r="AX17" s="135">
        <f t="shared" si="29"/>
        <v>45671</v>
      </c>
      <c r="AY17" s="91" t="str">
        <f t="shared" si="16"/>
        <v>B0114</v>
      </c>
      <c r="AZ17" s="79" t="s">
        <v>179</v>
      </c>
      <c r="BA17" s="71" t="str">
        <f t="shared" si="1"/>
        <v>○</v>
      </c>
      <c r="BB17" s="77">
        <v>14</v>
      </c>
      <c r="BC17" s="72">
        <f t="shared" si="30"/>
        <v>45702</v>
      </c>
      <c r="BD17" s="85" t="str">
        <f t="shared" si="17"/>
        <v>B0214</v>
      </c>
      <c r="BE17" s="87"/>
      <c r="BF17" s="71" t="str">
        <f t="shared" si="18"/>
        <v>○</v>
      </c>
      <c r="BG17" s="77">
        <v>14</v>
      </c>
      <c r="BH17" s="72">
        <f t="shared" si="31"/>
        <v>45730</v>
      </c>
      <c r="BI17" s="85" t="str">
        <f t="shared" si="19"/>
        <v>B0314</v>
      </c>
      <c r="BJ17" s="116" t="s">
        <v>106</v>
      </c>
    </row>
    <row r="18" spans="3:62" ht="44.25" customHeight="1">
      <c r="C18" s="154">
        <v>15</v>
      </c>
      <c r="D18" s="71" t="str">
        <f t="shared" si="32"/>
        <v>○</v>
      </c>
      <c r="E18" s="72">
        <f t="shared" si="20"/>
        <v>45397</v>
      </c>
      <c r="F18" s="85" t="str">
        <f t="shared" si="2"/>
        <v>A0415</v>
      </c>
      <c r="G18" s="86"/>
      <c r="H18" s="71" t="str">
        <f t="shared" si="33"/>
        <v>○</v>
      </c>
      <c r="I18" s="77">
        <v>15</v>
      </c>
      <c r="J18" s="72">
        <f t="shared" si="21"/>
        <v>45427</v>
      </c>
      <c r="K18" s="85" t="str">
        <f t="shared" si="3"/>
        <v>A0515</v>
      </c>
      <c r="L18" s="119" t="s">
        <v>234</v>
      </c>
      <c r="M18" s="165" t="str">
        <f t="shared" si="0"/>
        <v/>
      </c>
      <c r="N18" s="166">
        <v>15</v>
      </c>
      <c r="O18" s="167">
        <f t="shared" si="22"/>
        <v>45458</v>
      </c>
      <c r="P18" s="168" t="str">
        <f t="shared" si="4"/>
        <v>A0615</v>
      </c>
      <c r="Q18" s="171"/>
      <c r="R18" s="165"/>
      <c r="S18" s="166">
        <v>15</v>
      </c>
      <c r="T18" s="167">
        <f t="shared" si="23"/>
        <v>45488</v>
      </c>
      <c r="U18" s="168" t="str">
        <f t="shared" si="6"/>
        <v>A0715</v>
      </c>
      <c r="V18" s="172" t="s">
        <v>124</v>
      </c>
      <c r="W18" s="165"/>
      <c r="X18" s="166">
        <v>15</v>
      </c>
      <c r="Y18" s="167">
        <f t="shared" si="24"/>
        <v>45519</v>
      </c>
      <c r="Z18" s="168" t="str">
        <f t="shared" si="7"/>
        <v>A0815</v>
      </c>
      <c r="AA18" s="172" t="s">
        <v>90</v>
      </c>
      <c r="AB18" s="165" t="str">
        <f t="shared" si="8"/>
        <v/>
      </c>
      <c r="AC18" s="166">
        <v>15</v>
      </c>
      <c r="AD18" s="167">
        <f t="shared" si="25"/>
        <v>45550</v>
      </c>
      <c r="AE18" s="168" t="str">
        <f t="shared" si="9"/>
        <v>A0915</v>
      </c>
      <c r="AF18" s="171"/>
      <c r="AG18" s="71" t="str">
        <f t="shared" si="10"/>
        <v>○</v>
      </c>
      <c r="AH18" s="77">
        <v>15</v>
      </c>
      <c r="AI18" s="72">
        <f t="shared" si="26"/>
        <v>45580</v>
      </c>
      <c r="AJ18" s="85" t="str">
        <f t="shared" si="11"/>
        <v>A1015</v>
      </c>
      <c r="AK18" s="79" t="s">
        <v>175</v>
      </c>
      <c r="AL18" s="71" t="str">
        <f t="shared" si="12"/>
        <v>○</v>
      </c>
      <c r="AM18" s="77">
        <v>15</v>
      </c>
      <c r="AN18" s="72">
        <f t="shared" si="27"/>
        <v>45611</v>
      </c>
      <c r="AO18" s="85" t="str">
        <f t="shared" si="13"/>
        <v>A1115</v>
      </c>
      <c r="AP18" s="87"/>
      <c r="AQ18" s="165" t="str">
        <f t="shared" si="14"/>
        <v/>
      </c>
      <c r="AR18" s="166">
        <v>15</v>
      </c>
      <c r="AS18" s="167">
        <f t="shared" si="28"/>
        <v>45641</v>
      </c>
      <c r="AT18" s="168" t="str">
        <f t="shared" si="15"/>
        <v>A1215</v>
      </c>
      <c r="AU18" s="171" t="s">
        <v>84</v>
      </c>
      <c r="AV18" s="71" t="str">
        <f t="shared" si="34"/>
        <v>○</v>
      </c>
      <c r="AW18" s="77">
        <v>15</v>
      </c>
      <c r="AX18" s="72">
        <f t="shared" si="29"/>
        <v>45672</v>
      </c>
      <c r="AY18" s="85" t="str">
        <f t="shared" si="16"/>
        <v>B0115</v>
      </c>
      <c r="AZ18" s="79" t="s">
        <v>227</v>
      </c>
      <c r="BA18" s="165" t="str">
        <f t="shared" si="1"/>
        <v/>
      </c>
      <c r="BB18" s="166">
        <v>15</v>
      </c>
      <c r="BC18" s="167">
        <f t="shared" si="30"/>
        <v>45703</v>
      </c>
      <c r="BD18" s="168" t="str">
        <f t="shared" si="17"/>
        <v>B0215</v>
      </c>
      <c r="BE18" s="173" t="s">
        <v>84</v>
      </c>
      <c r="BF18" s="165" t="str">
        <f t="shared" si="18"/>
        <v/>
      </c>
      <c r="BG18" s="166">
        <v>15</v>
      </c>
      <c r="BH18" s="167">
        <f t="shared" si="31"/>
        <v>45731</v>
      </c>
      <c r="BI18" s="168" t="str">
        <f t="shared" si="19"/>
        <v>B0315</v>
      </c>
      <c r="BJ18" s="170" t="s">
        <v>84</v>
      </c>
    </row>
    <row r="19" spans="3:62" ht="44.25" customHeight="1">
      <c r="C19" s="154">
        <v>16</v>
      </c>
      <c r="D19" s="71" t="str">
        <f t="shared" si="32"/>
        <v>○</v>
      </c>
      <c r="E19" s="72">
        <f t="shared" si="20"/>
        <v>45398</v>
      </c>
      <c r="F19" s="85" t="str">
        <f t="shared" si="2"/>
        <v>A0416</v>
      </c>
      <c r="G19" s="80" t="s">
        <v>120</v>
      </c>
      <c r="H19" s="71" t="str">
        <f t="shared" si="33"/>
        <v>○</v>
      </c>
      <c r="I19" s="77">
        <v>16</v>
      </c>
      <c r="J19" s="72">
        <f t="shared" si="21"/>
        <v>45428</v>
      </c>
      <c r="K19" s="85" t="str">
        <f t="shared" si="3"/>
        <v>A0516</v>
      </c>
      <c r="L19" s="188" t="s">
        <v>210</v>
      </c>
      <c r="M19" s="165" t="str">
        <f t="shared" si="0"/>
        <v/>
      </c>
      <c r="N19" s="166">
        <v>16</v>
      </c>
      <c r="O19" s="167">
        <f t="shared" si="22"/>
        <v>45459</v>
      </c>
      <c r="P19" s="168" t="str">
        <f t="shared" si="4"/>
        <v>A0616</v>
      </c>
      <c r="Q19" s="171" t="s">
        <v>147</v>
      </c>
      <c r="R19" s="71" t="str">
        <f t="shared" si="5"/>
        <v>○</v>
      </c>
      <c r="S19" s="77">
        <v>16</v>
      </c>
      <c r="T19" s="72">
        <f t="shared" si="23"/>
        <v>45489</v>
      </c>
      <c r="U19" s="85" t="str">
        <f t="shared" si="6"/>
        <v>A0716</v>
      </c>
      <c r="V19" s="87" t="s">
        <v>84</v>
      </c>
      <c r="W19" s="165"/>
      <c r="X19" s="166">
        <v>16</v>
      </c>
      <c r="Y19" s="167">
        <f t="shared" si="24"/>
        <v>45520</v>
      </c>
      <c r="Z19" s="168" t="str">
        <f t="shared" si="7"/>
        <v>A0816</v>
      </c>
      <c r="AA19" s="172" t="s">
        <v>90</v>
      </c>
      <c r="AB19" s="165"/>
      <c r="AC19" s="166">
        <v>16</v>
      </c>
      <c r="AD19" s="167">
        <f t="shared" si="25"/>
        <v>45551</v>
      </c>
      <c r="AE19" s="168" t="str">
        <f t="shared" si="9"/>
        <v>A0916</v>
      </c>
      <c r="AF19" s="172" t="s">
        <v>125</v>
      </c>
      <c r="AG19" s="71" t="str">
        <f t="shared" si="10"/>
        <v>○</v>
      </c>
      <c r="AH19" s="77">
        <v>16</v>
      </c>
      <c r="AI19" s="72">
        <f t="shared" si="26"/>
        <v>45581</v>
      </c>
      <c r="AJ19" s="85" t="str">
        <f t="shared" si="11"/>
        <v>A1016</v>
      </c>
      <c r="AK19" s="79" t="s">
        <v>202</v>
      </c>
      <c r="AL19" s="165" t="str">
        <f t="shared" si="12"/>
        <v/>
      </c>
      <c r="AM19" s="166">
        <v>16</v>
      </c>
      <c r="AN19" s="167">
        <f t="shared" si="27"/>
        <v>45612</v>
      </c>
      <c r="AO19" s="168" t="str">
        <f t="shared" si="13"/>
        <v>A1116</v>
      </c>
      <c r="AP19" s="171" t="s">
        <v>84</v>
      </c>
      <c r="AQ19" s="71" t="str">
        <f t="shared" si="14"/>
        <v>○</v>
      </c>
      <c r="AR19" s="77">
        <v>16</v>
      </c>
      <c r="AS19" s="72">
        <f t="shared" si="28"/>
        <v>45642</v>
      </c>
      <c r="AT19" s="85" t="str">
        <f t="shared" si="15"/>
        <v>A1216</v>
      </c>
      <c r="AU19" s="79" t="s">
        <v>170</v>
      </c>
      <c r="AV19" s="71" t="str">
        <f t="shared" si="34"/>
        <v>○</v>
      </c>
      <c r="AW19" s="77">
        <v>16</v>
      </c>
      <c r="AX19" s="72">
        <f t="shared" si="29"/>
        <v>45673</v>
      </c>
      <c r="AY19" s="85" t="str">
        <f t="shared" si="16"/>
        <v>B0116</v>
      </c>
      <c r="AZ19" s="79" t="s">
        <v>247</v>
      </c>
      <c r="BA19" s="165" t="str">
        <f t="shared" si="1"/>
        <v/>
      </c>
      <c r="BB19" s="166">
        <v>16</v>
      </c>
      <c r="BC19" s="167">
        <f t="shared" si="30"/>
        <v>45704</v>
      </c>
      <c r="BD19" s="168" t="str">
        <f t="shared" si="17"/>
        <v>B0216</v>
      </c>
      <c r="BE19" s="171" t="s">
        <v>84</v>
      </c>
      <c r="BF19" s="165" t="str">
        <f t="shared" si="18"/>
        <v/>
      </c>
      <c r="BG19" s="166">
        <v>16</v>
      </c>
      <c r="BH19" s="167">
        <f t="shared" si="31"/>
        <v>45732</v>
      </c>
      <c r="BI19" s="168" t="str">
        <f t="shared" si="19"/>
        <v>B0316</v>
      </c>
      <c r="BJ19" s="170" t="s">
        <v>84</v>
      </c>
    </row>
    <row r="20" spans="3:62" ht="44.25" customHeight="1">
      <c r="C20" s="154">
        <v>17</v>
      </c>
      <c r="D20" s="71" t="str">
        <f t="shared" si="32"/>
        <v>○</v>
      </c>
      <c r="E20" s="72">
        <f t="shared" si="20"/>
        <v>45399</v>
      </c>
      <c r="F20" s="85" t="str">
        <f t="shared" si="2"/>
        <v>A0417</v>
      </c>
      <c r="G20" s="80" t="s">
        <v>122</v>
      </c>
      <c r="H20" s="71" t="str">
        <f t="shared" si="33"/>
        <v>○</v>
      </c>
      <c r="I20" s="77">
        <v>17</v>
      </c>
      <c r="J20" s="72">
        <f t="shared" si="21"/>
        <v>45429</v>
      </c>
      <c r="K20" s="85" t="str">
        <f t="shared" si="3"/>
        <v>A0517</v>
      </c>
      <c r="L20" s="119" t="s">
        <v>235</v>
      </c>
      <c r="M20" s="71" t="str">
        <f t="shared" si="0"/>
        <v>○</v>
      </c>
      <c r="N20" s="77">
        <v>17</v>
      </c>
      <c r="O20" s="72">
        <f t="shared" si="22"/>
        <v>45460</v>
      </c>
      <c r="P20" s="85" t="str">
        <f t="shared" si="4"/>
        <v>A0617</v>
      </c>
      <c r="Q20" s="87"/>
      <c r="R20" s="71" t="str">
        <f t="shared" si="5"/>
        <v>○</v>
      </c>
      <c r="S20" s="77">
        <v>17</v>
      </c>
      <c r="T20" s="72">
        <f t="shared" si="23"/>
        <v>45490</v>
      </c>
      <c r="U20" s="85" t="str">
        <f t="shared" si="6"/>
        <v>A0717</v>
      </c>
      <c r="V20" s="87"/>
      <c r="W20" s="165"/>
      <c r="X20" s="166">
        <v>17</v>
      </c>
      <c r="Y20" s="167">
        <f t="shared" si="24"/>
        <v>45521</v>
      </c>
      <c r="Z20" s="168" t="str">
        <f t="shared" si="7"/>
        <v>A0817</v>
      </c>
      <c r="AA20" s="172"/>
      <c r="AB20" s="71" t="str">
        <f t="shared" si="8"/>
        <v>○</v>
      </c>
      <c r="AC20" s="77">
        <v>17</v>
      </c>
      <c r="AD20" s="72">
        <f t="shared" si="25"/>
        <v>45552</v>
      </c>
      <c r="AE20" s="85" t="str">
        <f t="shared" si="9"/>
        <v>A0917</v>
      </c>
      <c r="AF20" s="79" t="s">
        <v>164</v>
      </c>
      <c r="AG20" s="71" t="str">
        <f t="shared" si="10"/>
        <v>○</v>
      </c>
      <c r="AH20" s="77">
        <v>17</v>
      </c>
      <c r="AI20" s="72">
        <f t="shared" si="26"/>
        <v>45582</v>
      </c>
      <c r="AJ20" s="85" t="str">
        <f t="shared" si="11"/>
        <v>A1017</v>
      </c>
      <c r="AK20" s="79"/>
      <c r="AL20" s="165" t="str">
        <f t="shared" si="12"/>
        <v/>
      </c>
      <c r="AM20" s="166">
        <v>17</v>
      </c>
      <c r="AN20" s="167">
        <f t="shared" si="27"/>
        <v>45613</v>
      </c>
      <c r="AO20" s="168" t="str">
        <f t="shared" si="13"/>
        <v>A1117</v>
      </c>
      <c r="AP20" s="171"/>
      <c r="AQ20" s="71" t="str">
        <f t="shared" si="14"/>
        <v>○</v>
      </c>
      <c r="AR20" s="77">
        <v>17</v>
      </c>
      <c r="AS20" s="72">
        <f t="shared" si="28"/>
        <v>45643</v>
      </c>
      <c r="AT20" s="85" t="str">
        <f t="shared" si="15"/>
        <v>A1217</v>
      </c>
      <c r="AU20" s="87" t="s">
        <v>84</v>
      </c>
      <c r="AV20" s="71" t="str">
        <f t="shared" si="34"/>
        <v>○</v>
      </c>
      <c r="AW20" s="77">
        <v>17</v>
      </c>
      <c r="AX20" s="72">
        <f t="shared" si="29"/>
        <v>45674</v>
      </c>
      <c r="AY20" s="85" t="str">
        <f t="shared" si="16"/>
        <v>B0117</v>
      </c>
      <c r="AZ20" s="113"/>
      <c r="BA20" s="71" t="str">
        <f t="shared" si="1"/>
        <v>○</v>
      </c>
      <c r="BB20" s="77">
        <v>17</v>
      </c>
      <c r="BC20" s="72">
        <f t="shared" si="30"/>
        <v>45705</v>
      </c>
      <c r="BD20" s="85" t="str">
        <f t="shared" si="17"/>
        <v>B0217</v>
      </c>
      <c r="BE20" s="79" t="s">
        <v>181</v>
      </c>
      <c r="BF20" s="71" t="str">
        <f t="shared" si="18"/>
        <v>○</v>
      </c>
      <c r="BG20" s="77">
        <v>17</v>
      </c>
      <c r="BH20" s="72">
        <f t="shared" si="31"/>
        <v>45733</v>
      </c>
      <c r="BI20" s="85" t="str">
        <f t="shared" si="19"/>
        <v>B0317</v>
      </c>
      <c r="BJ20" s="116"/>
    </row>
    <row r="21" spans="3:62" ht="44.25" customHeight="1">
      <c r="C21" s="154">
        <v>18</v>
      </c>
      <c r="D21" s="71" t="str">
        <f t="shared" si="32"/>
        <v>○</v>
      </c>
      <c r="E21" s="72">
        <f t="shared" si="20"/>
        <v>45400</v>
      </c>
      <c r="F21" s="85" t="str">
        <f t="shared" si="2"/>
        <v>A0418</v>
      </c>
      <c r="G21" s="90" t="s">
        <v>254</v>
      </c>
      <c r="H21" s="165" t="str">
        <f t="shared" si="33"/>
        <v/>
      </c>
      <c r="I21" s="166">
        <v>18</v>
      </c>
      <c r="J21" s="167">
        <f t="shared" si="21"/>
        <v>45430</v>
      </c>
      <c r="K21" s="168" t="str">
        <f t="shared" si="3"/>
        <v>A0518</v>
      </c>
      <c r="L21" s="173"/>
      <c r="M21" s="71" t="str">
        <f t="shared" si="0"/>
        <v>○</v>
      </c>
      <c r="N21" s="77">
        <v>18</v>
      </c>
      <c r="O21" s="72">
        <f t="shared" si="22"/>
        <v>45461</v>
      </c>
      <c r="P21" s="85" t="str">
        <f t="shared" si="4"/>
        <v>A0618</v>
      </c>
      <c r="Q21" s="79" t="s">
        <v>137</v>
      </c>
      <c r="R21" s="71" t="str">
        <f t="shared" si="5"/>
        <v>○</v>
      </c>
      <c r="S21" s="77">
        <v>18</v>
      </c>
      <c r="T21" s="72">
        <f t="shared" si="23"/>
        <v>45491</v>
      </c>
      <c r="U21" s="85" t="str">
        <f t="shared" si="6"/>
        <v>A0718</v>
      </c>
      <c r="V21" s="87"/>
      <c r="W21" s="165"/>
      <c r="X21" s="166">
        <v>18</v>
      </c>
      <c r="Y21" s="167">
        <f t="shared" si="24"/>
        <v>45522</v>
      </c>
      <c r="Z21" s="168" t="str">
        <f t="shared" si="7"/>
        <v>A0818</v>
      </c>
      <c r="AA21" s="172"/>
      <c r="AB21" s="71" t="str">
        <f t="shared" si="8"/>
        <v>○</v>
      </c>
      <c r="AC21" s="77">
        <v>18</v>
      </c>
      <c r="AD21" s="72">
        <f t="shared" si="25"/>
        <v>45553</v>
      </c>
      <c r="AE21" s="85" t="str">
        <f t="shared" si="9"/>
        <v>A0918</v>
      </c>
      <c r="AF21" s="79" t="s">
        <v>163</v>
      </c>
      <c r="AG21" s="71" t="str">
        <f t="shared" si="10"/>
        <v>○</v>
      </c>
      <c r="AH21" s="77">
        <v>18</v>
      </c>
      <c r="AI21" s="72">
        <f t="shared" si="26"/>
        <v>45583</v>
      </c>
      <c r="AJ21" s="85" t="str">
        <f t="shared" si="11"/>
        <v>A1018</v>
      </c>
      <c r="AK21" s="189" t="s">
        <v>92</v>
      </c>
      <c r="AL21" s="71" t="str">
        <f t="shared" si="12"/>
        <v>○</v>
      </c>
      <c r="AM21" s="77">
        <v>18</v>
      </c>
      <c r="AN21" s="72">
        <f t="shared" si="27"/>
        <v>45614</v>
      </c>
      <c r="AO21" s="85" t="str">
        <f t="shared" si="13"/>
        <v>A1118</v>
      </c>
      <c r="AP21" s="79" t="s">
        <v>143</v>
      </c>
      <c r="AQ21" s="71" t="str">
        <f t="shared" si="14"/>
        <v>○</v>
      </c>
      <c r="AR21" s="77">
        <v>18</v>
      </c>
      <c r="AS21" s="72">
        <f t="shared" si="28"/>
        <v>45644</v>
      </c>
      <c r="AT21" s="85" t="str">
        <f t="shared" si="15"/>
        <v>A1218</v>
      </c>
      <c r="AU21" s="79" t="s">
        <v>231</v>
      </c>
      <c r="AV21" s="165" t="str">
        <f t="shared" si="34"/>
        <v/>
      </c>
      <c r="AW21" s="166">
        <v>18</v>
      </c>
      <c r="AX21" s="167">
        <f t="shared" si="29"/>
        <v>45675</v>
      </c>
      <c r="AY21" s="168" t="str">
        <f t="shared" si="16"/>
        <v>B0118</v>
      </c>
      <c r="AZ21" s="172" t="s">
        <v>104</v>
      </c>
      <c r="BA21" s="71" t="str">
        <f t="shared" si="1"/>
        <v>○</v>
      </c>
      <c r="BB21" s="77">
        <v>18</v>
      </c>
      <c r="BC21" s="72">
        <f t="shared" si="30"/>
        <v>45706</v>
      </c>
      <c r="BD21" s="85" t="str">
        <f t="shared" si="17"/>
        <v>B0218</v>
      </c>
      <c r="BE21" s="79" t="s">
        <v>187</v>
      </c>
      <c r="BF21" s="71" t="str">
        <f t="shared" si="18"/>
        <v>○</v>
      </c>
      <c r="BG21" s="77">
        <v>18</v>
      </c>
      <c r="BH21" s="72">
        <f t="shared" si="31"/>
        <v>45734</v>
      </c>
      <c r="BI21" s="85" t="str">
        <f t="shared" si="19"/>
        <v>B0318</v>
      </c>
      <c r="BJ21" s="116"/>
    </row>
    <row r="22" spans="3:62" ht="44.25" customHeight="1">
      <c r="C22" s="154">
        <v>19</v>
      </c>
      <c r="D22" s="71" t="str">
        <f t="shared" si="32"/>
        <v>○</v>
      </c>
      <c r="E22" s="72">
        <f t="shared" si="20"/>
        <v>45401</v>
      </c>
      <c r="F22" s="85" t="str">
        <f t="shared" si="2"/>
        <v>A0419</v>
      </c>
      <c r="G22" s="92" t="s">
        <v>106</v>
      </c>
      <c r="H22" s="165" t="str">
        <f t="shared" si="33"/>
        <v/>
      </c>
      <c r="I22" s="166">
        <v>19</v>
      </c>
      <c r="J22" s="167">
        <f t="shared" si="21"/>
        <v>45431</v>
      </c>
      <c r="K22" s="168" t="str">
        <f t="shared" si="3"/>
        <v>A0519</v>
      </c>
      <c r="L22" s="181" t="s">
        <v>84</v>
      </c>
      <c r="M22" s="71" t="str">
        <f t="shared" si="0"/>
        <v>○</v>
      </c>
      <c r="N22" s="77">
        <v>19</v>
      </c>
      <c r="O22" s="72">
        <f t="shared" si="22"/>
        <v>45462</v>
      </c>
      <c r="P22" s="85" t="str">
        <f t="shared" si="4"/>
        <v>A0619</v>
      </c>
      <c r="Q22" s="79" t="s">
        <v>203</v>
      </c>
      <c r="R22" s="71" t="str">
        <f t="shared" si="5"/>
        <v>○</v>
      </c>
      <c r="S22" s="77">
        <v>19</v>
      </c>
      <c r="T22" s="72">
        <f t="shared" si="23"/>
        <v>45492</v>
      </c>
      <c r="U22" s="85" t="str">
        <f t="shared" si="6"/>
        <v>A0719</v>
      </c>
      <c r="V22" s="79" t="s">
        <v>171</v>
      </c>
      <c r="W22" s="165"/>
      <c r="X22" s="166">
        <v>19</v>
      </c>
      <c r="Y22" s="167">
        <f t="shared" si="24"/>
        <v>45523</v>
      </c>
      <c r="Z22" s="168" t="str">
        <f t="shared" si="7"/>
        <v>A0819</v>
      </c>
      <c r="AA22" s="172" t="s">
        <v>91</v>
      </c>
      <c r="AB22" s="71" t="str">
        <f t="shared" si="8"/>
        <v>○</v>
      </c>
      <c r="AC22" s="77">
        <v>19</v>
      </c>
      <c r="AD22" s="72">
        <f t="shared" si="25"/>
        <v>45554</v>
      </c>
      <c r="AE22" s="85" t="str">
        <f t="shared" si="9"/>
        <v>A0919</v>
      </c>
      <c r="AF22" s="79" t="s">
        <v>216</v>
      </c>
      <c r="AG22" s="71" t="s">
        <v>83</v>
      </c>
      <c r="AH22" s="77">
        <v>19</v>
      </c>
      <c r="AI22" s="72">
        <f t="shared" si="26"/>
        <v>45584</v>
      </c>
      <c r="AJ22" s="85" t="str">
        <f t="shared" si="11"/>
        <v>A1019</v>
      </c>
      <c r="AK22" s="79" t="s">
        <v>88</v>
      </c>
      <c r="AL22" s="71" t="str">
        <f t="shared" si="12"/>
        <v>○</v>
      </c>
      <c r="AM22" s="77">
        <v>19</v>
      </c>
      <c r="AN22" s="72">
        <f t="shared" si="27"/>
        <v>45615</v>
      </c>
      <c r="AO22" s="85" t="str">
        <f t="shared" si="13"/>
        <v>A1119</v>
      </c>
      <c r="AP22" s="79" t="s">
        <v>143</v>
      </c>
      <c r="AQ22" s="71" t="str">
        <f t="shared" si="14"/>
        <v>○</v>
      </c>
      <c r="AR22" s="77">
        <v>19</v>
      </c>
      <c r="AS22" s="72">
        <f t="shared" si="28"/>
        <v>45645</v>
      </c>
      <c r="AT22" s="85" t="str">
        <f t="shared" si="15"/>
        <v>A1219</v>
      </c>
      <c r="AU22" s="79" t="s">
        <v>206</v>
      </c>
      <c r="AV22" s="165" t="str">
        <f t="shared" si="34"/>
        <v/>
      </c>
      <c r="AW22" s="166">
        <v>19</v>
      </c>
      <c r="AX22" s="167">
        <f t="shared" si="29"/>
        <v>45676</v>
      </c>
      <c r="AY22" s="168" t="str">
        <f t="shared" si="16"/>
        <v>B0119</v>
      </c>
      <c r="AZ22" s="172" t="s">
        <v>105</v>
      </c>
      <c r="BA22" s="71" t="str">
        <f t="shared" si="1"/>
        <v>○</v>
      </c>
      <c r="BB22" s="77">
        <v>19</v>
      </c>
      <c r="BC22" s="72">
        <f t="shared" si="30"/>
        <v>45707</v>
      </c>
      <c r="BD22" s="85" t="str">
        <f t="shared" si="17"/>
        <v>B0219</v>
      </c>
      <c r="BE22" s="87" t="s">
        <v>168</v>
      </c>
      <c r="BF22" s="71" t="str">
        <f>IF(WEEKDAY(BH22)=7,"",IF(WEEKDAY(BH22)=1,"","○"))</f>
        <v>○</v>
      </c>
      <c r="BG22" s="77">
        <v>19</v>
      </c>
      <c r="BH22" s="72">
        <f t="shared" si="31"/>
        <v>45735</v>
      </c>
      <c r="BI22" s="85" t="str">
        <f t="shared" si="19"/>
        <v>B0319</v>
      </c>
      <c r="BJ22" s="116"/>
    </row>
    <row r="23" spans="3:62" ht="44.25" customHeight="1">
      <c r="C23" s="178">
        <v>20</v>
      </c>
      <c r="D23" s="165" t="str">
        <f t="shared" si="32"/>
        <v/>
      </c>
      <c r="E23" s="167">
        <f t="shared" si="20"/>
        <v>45402</v>
      </c>
      <c r="F23" s="168" t="str">
        <f t="shared" si="2"/>
        <v>A0420</v>
      </c>
      <c r="G23" s="180" t="s">
        <v>84</v>
      </c>
      <c r="H23" s="71" t="str">
        <f t="shared" si="33"/>
        <v>○</v>
      </c>
      <c r="I23" s="77">
        <v>20</v>
      </c>
      <c r="J23" s="72">
        <f t="shared" si="21"/>
        <v>45432</v>
      </c>
      <c r="K23" s="85" t="str">
        <f t="shared" si="3"/>
        <v>A0520</v>
      </c>
      <c r="L23" s="79" t="s">
        <v>170</v>
      </c>
      <c r="M23" s="71" t="str">
        <f t="shared" si="0"/>
        <v>○</v>
      </c>
      <c r="N23" s="77">
        <v>20</v>
      </c>
      <c r="O23" s="72">
        <f t="shared" si="22"/>
        <v>45463</v>
      </c>
      <c r="P23" s="85" t="str">
        <f t="shared" si="4"/>
        <v>A0620</v>
      </c>
      <c r="Q23" s="87" t="s">
        <v>142</v>
      </c>
      <c r="R23" s="165" t="str">
        <f t="shared" si="5"/>
        <v/>
      </c>
      <c r="S23" s="166">
        <v>20</v>
      </c>
      <c r="T23" s="167">
        <f t="shared" si="23"/>
        <v>45493</v>
      </c>
      <c r="U23" s="168" t="str">
        <f t="shared" si="6"/>
        <v>A0720</v>
      </c>
      <c r="V23" s="171" t="s">
        <v>121</v>
      </c>
      <c r="W23" s="165"/>
      <c r="X23" s="166">
        <v>20</v>
      </c>
      <c r="Y23" s="167">
        <f t="shared" si="24"/>
        <v>45524</v>
      </c>
      <c r="Z23" s="168" t="str">
        <f t="shared" si="7"/>
        <v>A0820</v>
      </c>
      <c r="AA23" s="171" t="str">
        <f>VLOOKUP(Z23,[1]月行事予定!$B$6:$H$370,7)</f>
        <v xml:space="preserve">
</v>
      </c>
      <c r="AB23" s="71" t="str">
        <f t="shared" si="8"/>
        <v>○</v>
      </c>
      <c r="AC23" s="77">
        <v>20</v>
      </c>
      <c r="AD23" s="72">
        <f t="shared" si="25"/>
        <v>45555</v>
      </c>
      <c r="AE23" s="85" t="str">
        <f t="shared" si="9"/>
        <v>A0920</v>
      </c>
      <c r="AF23" s="87"/>
      <c r="AG23" s="165"/>
      <c r="AH23" s="166">
        <v>20</v>
      </c>
      <c r="AI23" s="167">
        <f t="shared" si="26"/>
        <v>45585</v>
      </c>
      <c r="AJ23" s="168" t="str">
        <f t="shared" si="11"/>
        <v>A1020</v>
      </c>
      <c r="AK23" s="171" t="s">
        <v>84</v>
      </c>
      <c r="AL23" s="165"/>
      <c r="AM23" s="166">
        <v>20</v>
      </c>
      <c r="AN23" s="167">
        <f t="shared" si="27"/>
        <v>45616</v>
      </c>
      <c r="AO23" s="168" t="str">
        <f t="shared" si="13"/>
        <v>A1120</v>
      </c>
      <c r="AP23" s="172" t="s">
        <v>146</v>
      </c>
      <c r="AQ23" s="71" t="str">
        <f t="shared" si="14"/>
        <v>○</v>
      </c>
      <c r="AR23" s="77">
        <v>20</v>
      </c>
      <c r="AS23" s="72">
        <f t="shared" si="28"/>
        <v>45646</v>
      </c>
      <c r="AT23" s="85" t="str">
        <f t="shared" si="15"/>
        <v>A1220</v>
      </c>
      <c r="AU23" s="79" t="s">
        <v>144</v>
      </c>
      <c r="AV23" s="71" t="str">
        <f t="shared" si="34"/>
        <v>○</v>
      </c>
      <c r="AW23" s="77">
        <v>20</v>
      </c>
      <c r="AX23" s="72">
        <f t="shared" si="29"/>
        <v>45677</v>
      </c>
      <c r="AY23" s="85" t="str">
        <f t="shared" si="16"/>
        <v>B0120</v>
      </c>
      <c r="AZ23" s="79" t="s">
        <v>172</v>
      </c>
      <c r="BA23" s="71" t="str">
        <f t="shared" si="1"/>
        <v>○</v>
      </c>
      <c r="BB23" s="77">
        <v>20</v>
      </c>
      <c r="BC23" s="72">
        <f t="shared" si="30"/>
        <v>45708</v>
      </c>
      <c r="BD23" s="85" t="str">
        <f t="shared" si="17"/>
        <v>B0220</v>
      </c>
      <c r="BE23" s="79" t="s">
        <v>207</v>
      </c>
      <c r="BF23" s="165"/>
      <c r="BG23" s="166">
        <v>20</v>
      </c>
      <c r="BH23" s="167">
        <f t="shared" si="31"/>
        <v>45736</v>
      </c>
      <c r="BI23" s="168" t="str">
        <f t="shared" si="19"/>
        <v>B0320</v>
      </c>
      <c r="BJ23" s="169" t="s">
        <v>111</v>
      </c>
    </row>
    <row r="24" spans="3:62" ht="44.25" customHeight="1">
      <c r="C24" s="178">
        <v>21</v>
      </c>
      <c r="D24" s="165" t="str">
        <f t="shared" si="32"/>
        <v/>
      </c>
      <c r="E24" s="167">
        <f t="shared" si="20"/>
        <v>45403</v>
      </c>
      <c r="F24" s="168" t="str">
        <f t="shared" si="2"/>
        <v>A0421</v>
      </c>
      <c r="G24" s="180" t="s">
        <v>84</v>
      </c>
      <c r="H24" s="71" t="str">
        <f t="shared" si="33"/>
        <v>○</v>
      </c>
      <c r="I24" s="77">
        <v>21</v>
      </c>
      <c r="J24" s="72">
        <f t="shared" si="21"/>
        <v>45433</v>
      </c>
      <c r="K24" s="85" t="str">
        <f t="shared" si="3"/>
        <v>A0521</v>
      </c>
      <c r="L24" s="79" t="s">
        <v>198</v>
      </c>
      <c r="M24" s="71" t="str">
        <f t="shared" si="0"/>
        <v>○</v>
      </c>
      <c r="N24" s="77">
        <v>21</v>
      </c>
      <c r="O24" s="72">
        <f t="shared" si="22"/>
        <v>45464</v>
      </c>
      <c r="P24" s="85" t="str">
        <f t="shared" si="4"/>
        <v>A0621</v>
      </c>
      <c r="Q24" s="87"/>
      <c r="R24" s="165"/>
      <c r="S24" s="166">
        <v>21</v>
      </c>
      <c r="T24" s="167">
        <f t="shared" si="23"/>
        <v>45494</v>
      </c>
      <c r="U24" s="168" t="str">
        <f t="shared" si="6"/>
        <v>A0721</v>
      </c>
      <c r="V24" s="171"/>
      <c r="W24" s="165"/>
      <c r="X24" s="166">
        <v>21</v>
      </c>
      <c r="Y24" s="167">
        <f t="shared" si="24"/>
        <v>45525</v>
      </c>
      <c r="Z24" s="168" t="str">
        <f t="shared" si="7"/>
        <v>A0821</v>
      </c>
      <c r="AA24" s="171" t="s">
        <v>121</v>
      </c>
      <c r="AB24" s="165" t="str">
        <f t="shared" si="8"/>
        <v/>
      </c>
      <c r="AC24" s="166">
        <v>21</v>
      </c>
      <c r="AD24" s="167">
        <f t="shared" si="25"/>
        <v>45556</v>
      </c>
      <c r="AE24" s="168" t="str">
        <f t="shared" si="9"/>
        <v>A0921</v>
      </c>
      <c r="AF24" s="171"/>
      <c r="AG24" s="165"/>
      <c r="AH24" s="166">
        <v>21</v>
      </c>
      <c r="AI24" s="167">
        <f t="shared" si="26"/>
        <v>45586</v>
      </c>
      <c r="AJ24" s="168" t="str">
        <f t="shared" si="11"/>
        <v>A1021</v>
      </c>
      <c r="AK24" s="172" t="s">
        <v>89</v>
      </c>
      <c r="AL24" s="71" t="str">
        <f t="shared" si="12"/>
        <v>○</v>
      </c>
      <c r="AM24" s="77">
        <v>21</v>
      </c>
      <c r="AN24" s="72">
        <f t="shared" si="27"/>
        <v>45617</v>
      </c>
      <c r="AO24" s="85" t="str">
        <f t="shared" si="13"/>
        <v>A1121</v>
      </c>
      <c r="AP24" s="87"/>
      <c r="AQ24" s="165" t="str">
        <f t="shared" si="14"/>
        <v/>
      </c>
      <c r="AR24" s="166">
        <v>21</v>
      </c>
      <c r="AS24" s="167">
        <f t="shared" si="28"/>
        <v>45647</v>
      </c>
      <c r="AT24" s="168" t="str">
        <f t="shared" si="15"/>
        <v>A1221</v>
      </c>
      <c r="AU24" s="171"/>
      <c r="AV24" s="71" t="str">
        <f t="shared" si="34"/>
        <v>○</v>
      </c>
      <c r="AW24" s="77">
        <v>21</v>
      </c>
      <c r="AX24" s="72">
        <f t="shared" si="29"/>
        <v>45678</v>
      </c>
      <c r="AY24" s="85" t="str">
        <f t="shared" si="16"/>
        <v>B0121</v>
      </c>
      <c r="AZ24" s="79" t="s">
        <v>161</v>
      </c>
      <c r="BA24" s="71" t="str">
        <f t="shared" si="1"/>
        <v>○</v>
      </c>
      <c r="BB24" s="77">
        <v>21</v>
      </c>
      <c r="BC24" s="72">
        <f t="shared" si="30"/>
        <v>45709</v>
      </c>
      <c r="BD24" s="85" t="str">
        <f t="shared" si="17"/>
        <v>B0221</v>
      </c>
      <c r="BE24" s="79" t="s">
        <v>169</v>
      </c>
      <c r="BF24" s="71" t="str">
        <f t="shared" si="18"/>
        <v>○</v>
      </c>
      <c r="BG24" s="77">
        <v>21</v>
      </c>
      <c r="BH24" s="72">
        <f t="shared" si="31"/>
        <v>45737</v>
      </c>
      <c r="BI24" s="85" t="str">
        <f t="shared" si="19"/>
        <v>B0321</v>
      </c>
      <c r="BJ24" s="117" t="s">
        <v>117</v>
      </c>
    </row>
    <row r="25" spans="3:62" ht="44.25" customHeight="1">
      <c r="C25" s="154">
        <v>22</v>
      </c>
      <c r="D25" s="71" t="str">
        <f t="shared" si="32"/>
        <v>○</v>
      </c>
      <c r="E25" s="72">
        <f t="shared" si="20"/>
        <v>45404</v>
      </c>
      <c r="F25" s="85" t="str">
        <f t="shared" si="2"/>
        <v>A0422</v>
      </c>
      <c r="G25" s="86" t="s">
        <v>197</v>
      </c>
      <c r="H25" s="71" t="str">
        <f t="shared" si="33"/>
        <v>○</v>
      </c>
      <c r="I25" s="77">
        <v>22</v>
      </c>
      <c r="J25" s="72">
        <f t="shared" si="21"/>
        <v>45434</v>
      </c>
      <c r="K25" s="85" t="str">
        <f t="shared" si="3"/>
        <v>A0522</v>
      </c>
      <c r="L25" s="152" t="s">
        <v>228</v>
      </c>
      <c r="M25" s="165" t="str">
        <f t="shared" si="0"/>
        <v/>
      </c>
      <c r="N25" s="166">
        <v>22</v>
      </c>
      <c r="O25" s="167">
        <f t="shared" si="22"/>
        <v>45465</v>
      </c>
      <c r="P25" s="168" t="str">
        <f t="shared" si="4"/>
        <v>A0622</v>
      </c>
      <c r="Q25" s="171"/>
      <c r="R25" s="165"/>
      <c r="S25" s="166">
        <v>22</v>
      </c>
      <c r="T25" s="167">
        <f t="shared" si="23"/>
        <v>45495</v>
      </c>
      <c r="U25" s="168" t="str">
        <f t="shared" si="6"/>
        <v>A0722</v>
      </c>
      <c r="V25" s="172" t="s">
        <v>138</v>
      </c>
      <c r="W25" s="165"/>
      <c r="X25" s="166">
        <v>22</v>
      </c>
      <c r="Y25" s="167">
        <f t="shared" si="24"/>
        <v>45526</v>
      </c>
      <c r="Z25" s="168" t="str">
        <f t="shared" si="7"/>
        <v>A0822</v>
      </c>
      <c r="AA25" s="172" t="s">
        <v>173</v>
      </c>
      <c r="AB25" s="165" t="str">
        <f t="shared" si="8"/>
        <v/>
      </c>
      <c r="AC25" s="166">
        <v>22</v>
      </c>
      <c r="AD25" s="167">
        <f t="shared" si="25"/>
        <v>45557</v>
      </c>
      <c r="AE25" s="168" t="str">
        <f t="shared" si="9"/>
        <v>A0922</v>
      </c>
      <c r="AF25" s="172" t="s">
        <v>129</v>
      </c>
      <c r="AG25" s="71" t="str">
        <f t="shared" si="10"/>
        <v>○</v>
      </c>
      <c r="AH25" s="77">
        <v>22</v>
      </c>
      <c r="AI25" s="72">
        <f t="shared" si="26"/>
        <v>45587</v>
      </c>
      <c r="AJ25" s="85" t="str">
        <f t="shared" si="11"/>
        <v>A1022</v>
      </c>
      <c r="AK25" s="79" t="s">
        <v>170</v>
      </c>
      <c r="AL25" s="71" t="str">
        <f t="shared" si="12"/>
        <v>○</v>
      </c>
      <c r="AM25" s="77">
        <v>22</v>
      </c>
      <c r="AN25" s="72">
        <f t="shared" si="27"/>
        <v>45618</v>
      </c>
      <c r="AO25" s="85" t="str">
        <f t="shared" si="13"/>
        <v>A1122</v>
      </c>
      <c r="AP25" s="87" t="s">
        <v>106</v>
      </c>
      <c r="AQ25" s="165" t="str">
        <f>IF(WEEKDAY(AS25)=7,"",IF(WEEKDAY(AS25)=1,"","○"))</f>
        <v/>
      </c>
      <c r="AR25" s="166">
        <v>22</v>
      </c>
      <c r="AS25" s="167">
        <f t="shared" si="28"/>
        <v>45648</v>
      </c>
      <c r="AT25" s="168" t="str">
        <f t="shared" si="15"/>
        <v>A1222</v>
      </c>
      <c r="AU25" s="171"/>
      <c r="AV25" s="71" t="str">
        <f t="shared" si="34"/>
        <v>○</v>
      </c>
      <c r="AW25" s="77">
        <v>22</v>
      </c>
      <c r="AX25" s="72">
        <f t="shared" si="29"/>
        <v>45679</v>
      </c>
      <c r="AY25" s="85" t="str">
        <f t="shared" si="16"/>
        <v>B0122</v>
      </c>
      <c r="AZ25" s="79" t="s">
        <v>230</v>
      </c>
      <c r="BA25" s="165" t="str">
        <f t="shared" si="1"/>
        <v/>
      </c>
      <c r="BB25" s="166">
        <v>22</v>
      </c>
      <c r="BC25" s="167">
        <f t="shared" si="30"/>
        <v>45710</v>
      </c>
      <c r="BD25" s="168" t="str">
        <f t="shared" si="17"/>
        <v>B0222</v>
      </c>
      <c r="BE25" s="171" t="s">
        <v>84</v>
      </c>
      <c r="BF25" s="165" t="str">
        <f t="shared" si="18"/>
        <v/>
      </c>
      <c r="BG25" s="166">
        <v>22</v>
      </c>
      <c r="BH25" s="167">
        <f t="shared" si="31"/>
        <v>45738</v>
      </c>
      <c r="BI25" s="168" t="str">
        <f t="shared" si="19"/>
        <v>B0322</v>
      </c>
      <c r="BJ25" s="170"/>
    </row>
    <row r="26" spans="3:62" ht="44.25" customHeight="1">
      <c r="C26" s="154">
        <v>23</v>
      </c>
      <c r="D26" s="71" t="str">
        <f t="shared" si="32"/>
        <v>○</v>
      </c>
      <c r="E26" s="72">
        <f t="shared" si="20"/>
        <v>45405</v>
      </c>
      <c r="F26" s="85" t="str">
        <f t="shared" si="2"/>
        <v>A0423</v>
      </c>
      <c r="G26" s="80" t="s">
        <v>240</v>
      </c>
      <c r="H26" s="71" t="str">
        <f t="shared" si="33"/>
        <v>○</v>
      </c>
      <c r="I26" s="77">
        <v>23</v>
      </c>
      <c r="J26" s="72">
        <f t="shared" si="21"/>
        <v>45435</v>
      </c>
      <c r="K26" s="85" t="str">
        <f t="shared" si="3"/>
        <v>A0523</v>
      </c>
      <c r="L26" s="79" t="s">
        <v>211</v>
      </c>
      <c r="M26" s="165" t="str">
        <f t="shared" si="0"/>
        <v/>
      </c>
      <c r="N26" s="166">
        <v>23</v>
      </c>
      <c r="O26" s="167">
        <f t="shared" si="22"/>
        <v>45466</v>
      </c>
      <c r="P26" s="168" t="str">
        <f t="shared" si="4"/>
        <v>A0623</v>
      </c>
      <c r="Q26" s="171" t="s">
        <v>84</v>
      </c>
      <c r="R26" s="165"/>
      <c r="S26" s="166">
        <v>23</v>
      </c>
      <c r="T26" s="167">
        <f t="shared" si="23"/>
        <v>45496</v>
      </c>
      <c r="U26" s="168" t="str">
        <f t="shared" si="6"/>
        <v>A0723</v>
      </c>
      <c r="V26" s="171" t="s">
        <v>139</v>
      </c>
      <c r="W26" s="165"/>
      <c r="X26" s="166">
        <v>23</v>
      </c>
      <c r="Y26" s="167">
        <f t="shared" si="24"/>
        <v>45527</v>
      </c>
      <c r="Z26" s="168" t="str">
        <f t="shared" si="7"/>
        <v>A0823</v>
      </c>
      <c r="AA26" s="173"/>
      <c r="AB26" s="165"/>
      <c r="AC26" s="166">
        <v>23</v>
      </c>
      <c r="AD26" s="167">
        <f t="shared" si="25"/>
        <v>45558</v>
      </c>
      <c r="AE26" s="168" t="str">
        <f t="shared" si="9"/>
        <v>A0923</v>
      </c>
      <c r="AF26" s="172" t="s">
        <v>123</v>
      </c>
      <c r="AG26" s="71" t="str">
        <f t="shared" si="10"/>
        <v>○</v>
      </c>
      <c r="AH26" s="77">
        <v>23</v>
      </c>
      <c r="AI26" s="72">
        <f t="shared" si="26"/>
        <v>45588</v>
      </c>
      <c r="AJ26" s="85" t="str">
        <f t="shared" si="11"/>
        <v>A1023</v>
      </c>
      <c r="AK26" s="79" t="s">
        <v>191</v>
      </c>
      <c r="AL26" s="71" t="s">
        <v>249</v>
      </c>
      <c r="AM26" s="77">
        <v>23</v>
      </c>
      <c r="AN26" s="72">
        <f t="shared" si="27"/>
        <v>45619</v>
      </c>
      <c r="AO26" s="85" t="str">
        <f t="shared" si="13"/>
        <v>A1123</v>
      </c>
      <c r="AP26" s="79" t="s">
        <v>196</v>
      </c>
      <c r="AQ26" s="71" t="str">
        <f>IF(WEEKDAY(AS26)=7,"",IF(WEEKDAY(AS26)=1,"","○"))</f>
        <v>○</v>
      </c>
      <c r="AR26" s="77">
        <v>23</v>
      </c>
      <c r="AS26" s="72">
        <f t="shared" si="28"/>
        <v>45649</v>
      </c>
      <c r="AT26" s="85" t="str">
        <f t="shared" si="15"/>
        <v>A1223</v>
      </c>
      <c r="AU26" s="79" t="s">
        <v>177</v>
      </c>
      <c r="AV26" s="71" t="str">
        <f t="shared" si="34"/>
        <v>○</v>
      </c>
      <c r="AW26" s="77">
        <v>23</v>
      </c>
      <c r="AX26" s="72">
        <f t="shared" si="29"/>
        <v>45680</v>
      </c>
      <c r="AY26" s="85" t="str">
        <f t="shared" si="16"/>
        <v>B0123</v>
      </c>
      <c r="AZ26" s="87" t="s">
        <v>106</v>
      </c>
      <c r="BA26" s="165"/>
      <c r="BB26" s="166">
        <v>23</v>
      </c>
      <c r="BC26" s="167">
        <f t="shared" si="30"/>
        <v>45711</v>
      </c>
      <c r="BD26" s="168" t="str">
        <f t="shared" si="17"/>
        <v>B0223</v>
      </c>
      <c r="BE26" s="172" t="s">
        <v>134</v>
      </c>
      <c r="BF26" s="165" t="str">
        <f t="shared" si="18"/>
        <v/>
      </c>
      <c r="BG26" s="166">
        <v>23</v>
      </c>
      <c r="BH26" s="167">
        <f t="shared" si="31"/>
        <v>45739</v>
      </c>
      <c r="BI26" s="168" t="str">
        <f t="shared" si="19"/>
        <v>B0323</v>
      </c>
      <c r="BJ26" s="170"/>
    </row>
    <row r="27" spans="3:62" ht="44.25" customHeight="1">
      <c r="C27" s="154">
        <v>24</v>
      </c>
      <c r="D27" s="71" t="str">
        <f t="shared" si="32"/>
        <v>○</v>
      </c>
      <c r="E27" s="72">
        <f t="shared" si="20"/>
        <v>45406</v>
      </c>
      <c r="F27" s="85" t="str">
        <f t="shared" si="2"/>
        <v>A0424</v>
      </c>
      <c r="G27" s="86" t="s">
        <v>241</v>
      </c>
      <c r="H27" s="71" t="str">
        <f t="shared" si="33"/>
        <v>○</v>
      </c>
      <c r="I27" s="77">
        <v>24</v>
      </c>
      <c r="J27" s="72">
        <f t="shared" si="21"/>
        <v>45436</v>
      </c>
      <c r="K27" s="85" t="str">
        <f t="shared" si="3"/>
        <v>A0524</v>
      </c>
      <c r="L27" s="79" t="s">
        <v>244</v>
      </c>
      <c r="M27" s="71" t="str">
        <f t="shared" si="0"/>
        <v>○</v>
      </c>
      <c r="N27" s="77">
        <v>24</v>
      </c>
      <c r="O27" s="72">
        <f t="shared" si="22"/>
        <v>45467</v>
      </c>
      <c r="P27" s="85" t="str">
        <f t="shared" si="4"/>
        <v>A0624</v>
      </c>
      <c r="Q27" s="79" t="s">
        <v>274</v>
      </c>
      <c r="R27" s="165"/>
      <c r="S27" s="166">
        <v>24</v>
      </c>
      <c r="T27" s="167">
        <f t="shared" si="23"/>
        <v>45497</v>
      </c>
      <c r="U27" s="168" t="str">
        <f t="shared" si="6"/>
        <v>A0724</v>
      </c>
      <c r="V27" s="171" t="s">
        <v>157</v>
      </c>
      <c r="W27" s="165"/>
      <c r="X27" s="166">
        <v>24</v>
      </c>
      <c r="Y27" s="167">
        <f t="shared" si="24"/>
        <v>45528</v>
      </c>
      <c r="Z27" s="168" t="str">
        <f t="shared" si="7"/>
        <v>A0824</v>
      </c>
      <c r="AA27" s="171"/>
      <c r="AB27" s="71" t="str">
        <f t="shared" si="8"/>
        <v>○</v>
      </c>
      <c r="AC27" s="77">
        <v>24</v>
      </c>
      <c r="AD27" s="72">
        <f t="shared" si="25"/>
        <v>45559</v>
      </c>
      <c r="AE27" s="85" t="str">
        <f t="shared" si="9"/>
        <v>A0924</v>
      </c>
      <c r="AF27" s="79" t="s">
        <v>162</v>
      </c>
      <c r="AG27" s="71" t="str">
        <f t="shared" si="10"/>
        <v>○</v>
      </c>
      <c r="AH27" s="77">
        <v>24</v>
      </c>
      <c r="AI27" s="72">
        <f t="shared" si="26"/>
        <v>45589</v>
      </c>
      <c r="AJ27" s="85" t="str">
        <f t="shared" si="11"/>
        <v>A1024</v>
      </c>
      <c r="AK27" s="79" t="s">
        <v>215</v>
      </c>
      <c r="AL27" s="165" t="str">
        <f t="shared" si="12"/>
        <v/>
      </c>
      <c r="AM27" s="166">
        <v>24</v>
      </c>
      <c r="AN27" s="167">
        <f t="shared" si="27"/>
        <v>45620</v>
      </c>
      <c r="AO27" s="168" t="str">
        <f t="shared" si="13"/>
        <v>A1124</v>
      </c>
      <c r="AP27" s="171" t="s">
        <v>84</v>
      </c>
      <c r="AQ27" s="71" t="str">
        <f>IF(WEEKDAY(AS27)=7,"",IF(WEEKDAY(AS27)=1,"","○"))</f>
        <v>○</v>
      </c>
      <c r="AR27" s="77">
        <v>24</v>
      </c>
      <c r="AS27" s="72">
        <f t="shared" si="28"/>
        <v>45650</v>
      </c>
      <c r="AT27" s="85" t="str">
        <f t="shared" si="15"/>
        <v>A1224</v>
      </c>
      <c r="AU27" s="87" t="s">
        <v>84</v>
      </c>
      <c r="AV27" s="71" t="str">
        <f t="shared" si="34"/>
        <v>○</v>
      </c>
      <c r="AW27" s="77">
        <v>24</v>
      </c>
      <c r="AX27" s="72">
        <f t="shared" si="29"/>
        <v>45681</v>
      </c>
      <c r="AY27" s="85" t="str">
        <f t="shared" si="16"/>
        <v>B0124</v>
      </c>
      <c r="AZ27" s="87" t="s">
        <v>106</v>
      </c>
      <c r="BA27" s="165"/>
      <c r="BB27" s="166">
        <v>24</v>
      </c>
      <c r="BC27" s="167">
        <f t="shared" si="30"/>
        <v>45712</v>
      </c>
      <c r="BD27" s="168" t="str">
        <f t="shared" si="17"/>
        <v>B0224</v>
      </c>
      <c r="BE27" s="172" t="s">
        <v>123</v>
      </c>
      <c r="BF27" s="71" t="str">
        <f t="shared" si="18"/>
        <v>○</v>
      </c>
      <c r="BG27" s="77">
        <v>24</v>
      </c>
      <c r="BH27" s="72">
        <f t="shared" si="31"/>
        <v>45740</v>
      </c>
      <c r="BI27" s="85" t="str">
        <f t="shared" si="19"/>
        <v>B0324</v>
      </c>
      <c r="BJ27" s="117" t="s">
        <v>135</v>
      </c>
    </row>
    <row r="28" spans="3:62" ht="44.25" customHeight="1">
      <c r="C28" s="154">
        <v>25</v>
      </c>
      <c r="D28" s="71" t="str">
        <f t="shared" si="32"/>
        <v>○</v>
      </c>
      <c r="E28" s="72">
        <f t="shared" si="20"/>
        <v>45407</v>
      </c>
      <c r="F28" s="85" t="str">
        <f t="shared" si="2"/>
        <v>A0425</v>
      </c>
      <c r="G28" s="80" t="s">
        <v>267</v>
      </c>
      <c r="H28" s="165" t="str">
        <f t="shared" si="33"/>
        <v/>
      </c>
      <c r="I28" s="166">
        <v>25</v>
      </c>
      <c r="J28" s="167">
        <f t="shared" si="21"/>
        <v>45437</v>
      </c>
      <c r="K28" s="168" t="str">
        <f t="shared" si="3"/>
        <v>A0525</v>
      </c>
      <c r="L28" s="171" t="s">
        <v>84</v>
      </c>
      <c r="M28" s="71" t="str">
        <f t="shared" si="0"/>
        <v>○</v>
      </c>
      <c r="N28" s="77">
        <v>25</v>
      </c>
      <c r="O28" s="72">
        <f t="shared" si="22"/>
        <v>45468</v>
      </c>
      <c r="P28" s="85" t="str">
        <f t="shared" si="4"/>
        <v>A0625</v>
      </c>
      <c r="Q28" s="87"/>
      <c r="R28" s="165"/>
      <c r="S28" s="166">
        <v>25</v>
      </c>
      <c r="T28" s="167">
        <f t="shared" si="23"/>
        <v>45498</v>
      </c>
      <c r="U28" s="168" t="str">
        <f t="shared" si="6"/>
        <v>A0725</v>
      </c>
      <c r="V28" s="171" t="s">
        <v>158</v>
      </c>
      <c r="W28" s="165"/>
      <c r="X28" s="166">
        <v>25</v>
      </c>
      <c r="Y28" s="167">
        <f t="shared" si="24"/>
        <v>45529</v>
      </c>
      <c r="Z28" s="168" t="str">
        <f t="shared" si="7"/>
        <v>A0825</v>
      </c>
      <c r="AA28" s="171"/>
      <c r="AB28" s="71" t="str">
        <f t="shared" si="8"/>
        <v>○</v>
      </c>
      <c r="AC28" s="77">
        <v>25</v>
      </c>
      <c r="AD28" s="72">
        <f t="shared" si="25"/>
        <v>45560</v>
      </c>
      <c r="AE28" s="85" t="str">
        <f t="shared" si="9"/>
        <v>A0925</v>
      </c>
      <c r="AF28" s="79" t="s">
        <v>231</v>
      </c>
      <c r="AG28" s="71" t="str">
        <f t="shared" si="10"/>
        <v>○</v>
      </c>
      <c r="AH28" s="77">
        <v>25</v>
      </c>
      <c r="AI28" s="72">
        <f t="shared" si="26"/>
        <v>45590</v>
      </c>
      <c r="AJ28" s="85" t="str">
        <f t="shared" si="11"/>
        <v>A1025</v>
      </c>
      <c r="AK28" s="113" t="s">
        <v>142</v>
      </c>
      <c r="AL28" s="71" t="str">
        <f t="shared" si="12"/>
        <v>○</v>
      </c>
      <c r="AM28" s="77">
        <v>25</v>
      </c>
      <c r="AN28" s="72">
        <f t="shared" si="27"/>
        <v>45621</v>
      </c>
      <c r="AO28" s="85" t="str">
        <f t="shared" si="13"/>
        <v>A1125</v>
      </c>
      <c r="AP28" s="87"/>
      <c r="AQ28" s="71" t="str">
        <f t="shared" si="14"/>
        <v>○</v>
      </c>
      <c r="AR28" s="77">
        <v>25</v>
      </c>
      <c r="AS28" s="72">
        <f t="shared" si="28"/>
        <v>45651</v>
      </c>
      <c r="AT28" s="85" t="str">
        <f t="shared" si="15"/>
        <v>A1225</v>
      </c>
      <c r="AU28" s="87"/>
      <c r="AV28" s="165" t="str">
        <f t="shared" si="34"/>
        <v/>
      </c>
      <c r="AW28" s="166">
        <v>25</v>
      </c>
      <c r="AX28" s="167">
        <f t="shared" si="29"/>
        <v>45682</v>
      </c>
      <c r="AY28" s="168" t="str">
        <f t="shared" si="16"/>
        <v>B0125</v>
      </c>
      <c r="AZ28" s="171"/>
      <c r="BA28" s="71" t="str">
        <f t="shared" si="1"/>
        <v>○</v>
      </c>
      <c r="BB28" s="77">
        <v>25</v>
      </c>
      <c r="BC28" s="72">
        <f t="shared" si="30"/>
        <v>45713</v>
      </c>
      <c r="BD28" s="85" t="str">
        <f t="shared" si="17"/>
        <v>B0225</v>
      </c>
      <c r="BE28" s="79" t="s">
        <v>182</v>
      </c>
      <c r="BF28" s="71" t="str">
        <f t="shared" si="18"/>
        <v>○</v>
      </c>
      <c r="BG28" s="77">
        <v>25</v>
      </c>
      <c r="BH28" s="72">
        <f t="shared" si="31"/>
        <v>45741</v>
      </c>
      <c r="BI28" s="85" t="str">
        <f t="shared" si="19"/>
        <v>B0325</v>
      </c>
      <c r="BJ28" s="117" t="s">
        <v>112</v>
      </c>
    </row>
    <row r="29" spans="3:62" ht="44.25" customHeight="1">
      <c r="C29" s="154">
        <v>26</v>
      </c>
      <c r="D29" s="71" t="str">
        <f t="shared" si="32"/>
        <v>○</v>
      </c>
      <c r="E29" s="72">
        <f t="shared" si="20"/>
        <v>45408</v>
      </c>
      <c r="F29" s="85" t="str">
        <f t="shared" si="2"/>
        <v>A0426</v>
      </c>
      <c r="G29" s="186" t="s">
        <v>199</v>
      </c>
      <c r="H29" s="165" t="str">
        <f t="shared" si="33"/>
        <v/>
      </c>
      <c r="I29" s="166">
        <v>26</v>
      </c>
      <c r="J29" s="167">
        <f t="shared" si="21"/>
        <v>45438</v>
      </c>
      <c r="K29" s="168" t="str">
        <f t="shared" si="3"/>
        <v>A0526</v>
      </c>
      <c r="L29" s="181" t="s">
        <v>84</v>
      </c>
      <c r="M29" s="71" t="str">
        <f t="shared" si="0"/>
        <v>○</v>
      </c>
      <c r="N29" s="77">
        <v>26</v>
      </c>
      <c r="O29" s="72">
        <f t="shared" si="22"/>
        <v>45469</v>
      </c>
      <c r="P29" s="85" t="str">
        <f t="shared" si="4"/>
        <v>A0626</v>
      </c>
      <c r="Q29" s="79" t="s">
        <v>229</v>
      </c>
      <c r="R29" s="165"/>
      <c r="S29" s="166">
        <v>26</v>
      </c>
      <c r="T29" s="167">
        <f t="shared" si="23"/>
        <v>45499</v>
      </c>
      <c r="U29" s="168" t="str">
        <f t="shared" si="6"/>
        <v>A0726</v>
      </c>
      <c r="V29" s="171"/>
      <c r="W29" s="165"/>
      <c r="X29" s="166">
        <v>26</v>
      </c>
      <c r="Y29" s="167">
        <f t="shared" si="24"/>
        <v>45530</v>
      </c>
      <c r="Z29" s="168" t="str">
        <f t="shared" si="7"/>
        <v>A0826</v>
      </c>
      <c r="AA29" s="171" t="str">
        <f>VLOOKUP(Z29,[1]月行事予定!$B$6:$H$370,7)</f>
        <v/>
      </c>
      <c r="AB29" s="71" t="str">
        <f t="shared" si="8"/>
        <v>○</v>
      </c>
      <c r="AC29" s="77">
        <v>26</v>
      </c>
      <c r="AD29" s="72">
        <f t="shared" si="25"/>
        <v>45561</v>
      </c>
      <c r="AE29" s="85" t="str">
        <f t="shared" si="9"/>
        <v>A0926</v>
      </c>
      <c r="AF29" s="79" t="s">
        <v>236</v>
      </c>
      <c r="AG29" s="165" t="str">
        <f t="shared" si="10"/>
        <v/>
      </c>
      <c r="AH29" s="166">
        <v>26</v>
      </c>
      <c r="AI29" s="167">
        <f t="shared" si="26"/>
        <v>45591</v>
      </c>
      <c r="AJ29" s="168" t="str">
        <f t="shared" si="11"/>
        <v>A1026</v>
      </c>
      <c r="AK29" s="171" t="s">
        <v>84</v>
      </c>
      <c r="AL29" s="71" t="str">
        <f t="shared" si="12"/>
        <v>○</v>
      </c>
      <c r="AM29" s="77">
        <v>26</v>
      </c>
      <c r="AN29" s="72">
        <f t="shared" si="27"/>
        <v>45622</v>
      </c>
      <c r="AO29" s="85" t="str">
        <f t="shared" si="13"/>
        <v>A1126</v>
      </c>
      <c r="AP29" s="79" t="s">
        <v>192</v>
      </c>
      <c r="AQ29" s="71" t="str">
        <f t="shared" si="14"/>
        <v>○</v>
      </c>
      <c r="AR29" s="77">
        <v>26</v>
      </c>
      <c r="AS29" s="72">
        <f t="shared" si="28"/>
        <v>45652</v>
      </c>
      <c r="AT29" s="85" t="str">
        <f t="shared" si="15"/>
        <v>A1226</v>
      </c>
      <c r="AU29" s="87"/>
      <c r="AV29" s="165" t="str">
        <f t="shared" si="34"/>
        <v/>
      </c>
      <c r="AW29" s="166">
        <v>26</v>
      </c>
      <c r="AX29" s="167">
        <f t="shared" si="29"/>
        <v>45683</v>
      </c>
      <c r="AY29" s="168" t="str">
        <f t="shared" si="16"/>
        <v>B0126</v>
      </c>
      <c r="AZ29" s="171"/>
      <c r="BA29" s="71" t="str">
        <f t="shared" si="1"/>
        <v>○</v>
      </c>
      <c r="BB29" s="77">
        <v>26</v>
      </c>
      <c r="BC29" s="72">
        <f t="shared" si="30"/>
        <v>45714</v>
      </c>
      <c r="BD29" s="85" t="str">
        <f t="shared" si="17"/>
        <v>B0226</v>
      </c>
      <c r="BE29" s="87" t="s">
        <v>186</v>
      </c>
      <c r="BF29" s="71"/>
      <c r="BG29" s="77">
        <v>26</v>
      </c>
      <c r="BH29" s="72">
        <f t="shared" si="31"/>
        <v>45742</v>
      </c>
      <c r="BI29" s="85" t="str">
        <f t="shared" si="19"/>
        <v>B0326</v>
      </c>
      <c r="BJ29" s="117" t="s">
        <v>100</v>
      </c>
    </row>
    <row r="30" spans="3:62" ht="44.25" customHeight="1">
      <c r="C30" s="178">
        <v>27</v>
      </c>
      <c r="D30" s="165" t="str">
        <f t="shared" si="32"/>
        <v/>
      </c>
      <c r="E30" s="167">
        <f t="shared" si="20"/>
        <v>45409</v>
      </c>
      <c r="F30" s="168" t="str">
        <f t="shared" si="2"/>
        <v>A0427</v>
      </c>
      <c r="G30" s="179"/>
      <c r="H30" s="71" t="str">
        <f t="shared" si="33"/>
        <v>○</v>
      </c>
      <c r="I30" s="77">
        <v>27</v>
      </c>
      <c r="J30" s="72">
        <f t="shared" si="21"/>
        <v>45439</v>
      </c>
      <c r="K30" s="85" t="str">
        <f t="shared" si="3"/>
        <v>A0527</v>
      </c>
      <c r="L30" s="87"/>
      <c r="M30" s="71" t="str">
        <f t="shared" si="0"/>
        <v>○</v>
      </c>
      <c r="N30" s="77">
        <v>27</v>
      </c>
      <c r="O30" s="72">
        <f t="shared" si="22"/>
        <v>45470</v>
      </c>
      <c r="P30" s="85" t="str">
        <f t="shared" si="4"/>
        <v>A0627</v>
      </c>
      <c r="Q30" s="79" t="s">
        <v>150</v>
      </c>
      <c r="R30" s="165"/>
      <c r="S30" s="166">
        <v>27</v>
      </c>
      <c r="T30" s="167">
        <f t="shared" si="23"/>
        <v>45500</v>
      </c>
      <c r="U30" s="168" t="str">
        <f t="shared" si="6"/>
        <v>A0727</v>
      </c>
      <c r="V30" s="171"/>
      <c r="W30" s="165"/>
      <c r="X30" s="166">
        <v>27</v>
      </c>
      <c r="Y30" s="167">
        <f t="shared" si="24"/>
        <v>45531</v>
      </c>
      <c r="Z30" s="168" t="str">
        <f t="shared" si="7"/>
        <v>A0827</v>
      </c>
      <c r="AA30" s="171" t="str">
        <f>VLOOKUP(Z30,[1]月行事予定!$B$6:$H$370,7)</f>
        <v/>
      </c>
      <c r="AB30" s="71" t="str">
        <f t="shared" si="8"/>
        <v>○</v>
      </c>
      <c r="AC30" s="77">
        <v>27</v>
      </c>
      <c r="AD30" s="72">
        <f t="shared" si="25"/>
        <v>45562</v>
      </c>
      <c r="AE30" s="85" t="str">
        <f t="shared" si="9"/>
        <v>A0927</v>
      </c>
      <c r="AF30" s="87" t="s">
        <v>119</v>
      </c>
      <c r="AG30" s="165" t="str">
        <f t="shared" si="10"/>
        <v/>
      </c>
      <c r="AH30" s="166">
        <v>27</v>
      </c>
      <c r="AI30" s="167">
        <f t="shared" si="26"/>
        <v>45592</v>
      </c>
      <c r="AJ30" s="168" t="str">
        <f t="shared" si="11"/>
        <v>A1027</v>
      </c>
      <c r="AK30" s="171" t="s">
        <v>84</v>
      </c>
      <c r="AL30" s="71" t="str">
        <f t="shared" si="12"/>
        <v>○</v>
      </c>
      <c r="AM30" s="77">
        <v>27</v>
      </c>
      <c r="AN30" s="72">
        <f t="shared" si="27"/>
        <v>45623</v>
      </c>
      <c r="AO30" s="85" t="str">
        <f t="shared" si="13"/>
        <v>A1127</v>
      </c>
      <c r="AP30" s="79" t="s">
        <v>192</v>
      </c>
      <c r="AQ30" s="165"/>
      <c r="AR30" s="166">
        <v>27</v>
      </c>
      <c r="AS30" s="167">
        <f t="shared" si="28"/>
        <v>45653</v>
      </c>
      <c r="AT30" s="168" t="str">
        <f t="shared" si="15"/>
        <v>A1227</v>
      </c>
      <c r="AU30" s="171"/>
      <c r="AV30" s="71" t="str">
        <f t="shared" si="34"/>
        <v>○</v>
      </c>
      <c r="AW30" s="77">
        <v>27</v>
      </c>
      <c r="AX30" s="72">
        <f t="shared" si="29"/>
        <v>45684</v>
      </c>
      <c r="AY30" s="85" t="str">
        <f t="shared" si="16"/>
        <v>B0127</v>
      </c>
      <c r="AZ30" s="87"/>
      <c r="BA30" s="71" t="str">
        <f t="shared" si="1"/>
        <v>○</v>
      </c>
      <c r="BB30" s="77">
        <v>27</v>
      </c>
      <c r="BC30" s="72">
        <f t="shared" si="30"/>
        <v>45715</v>
      </c>
      <c r="BD30" s="85" t="str">
        <f t="shared" si="17"/>
        <v>B0227</v>
      </c>
      <c r="BE30" s="79" t="s">
        <v>190</v>
      </c>
      <c r="BF30" s="165"/>
      <c r="BG30" s="166">
        <v>27</v>
      </c>
      <c r="BH30" s="167">
        <f t="shared" si="31"/>
        <v>45743</v>
      </c>
      <c r="BI30" s="168" t="str">
        <f t="shared" si="19"/>
        <v>B0327</v>
      </c>
      <c r="BJ30" s="170"/>
    </row>
    <row r="31" spans="3:62" ht="44.25" customHeight="1">
      <c r="C31" s="178">
        <v>28</v>
      </c>
      <c r="D31" s="165" t="str">
        <f>IF(WEEKDAY(E31)=7,"",IF(WEEKDAY(E31)=1,"","○"))</f>
        <v/>
      </c>
      <c r="E31" s="167">
        <f t="shared" si="20"/>
        <v>45410</v>
      </c>
      <c r="F31" s="168" t="str">
        <f t="shared" si="2"/>
        <v>A0428</v>
      </c>
      <c r="G31" s="180"/>
      <c r="H31" s="71" t="str">
        <f t="shared" si="33"/>
        <v>○</v>
      </c>
      <c r="I31" s="77">
        <v>28</v>
      </c>
      <c r="J31" s="72">
        <f t="shared" si="21"/>
        <v>45440</v>
      </c>
      <c r="K31" s="85" t="str">
        <f t="shared" si="3"/>
        <v>A0528</v>
      </c>
      <c r="L31" s="79" t="s">
        <v>243</v>
      </c>
      <c r="M31" s="71" t="str">
        <f t="shared" si="0"/>
        <v>○</v>
      </c>
      <c r="N31" s="77">
        <v>28</v>
      </c>
      <c r="O31" s="72">
        <f t="shared" si="22"/>
        <v>45471</v>
      </c>
      <c r="P31" s="85" t="str">
        <f t="shared" si="4"/>
        <v>A0628</v>
      </c>
      <c r="Q31" s="113"/>
      <c r="R31" s="165"/>
      <c r="S31" s="166">
        <v>28</v>
      </c>
      <c r="T31" s="167">
        <f t="shared" si="23"/>
        <v>45501</v>
      </c>
      <c r="U31" s="168" t="str">
        <f t="shared" si="6"/>
        <v>A0728</v>
      </c>
      <c r="V31" s="171"/>
      <c r="W31" s="165"/>
      <c r="X31" s="166">
        <v>28</v>
      </c>
      <c r="Y31" s="167">
        <f t="shared" si="24"/>
        <v>45532</v>
      </c>
      <c r="Z31" s="168" t="str">
        <f t="shared" si="7"/>
        <v>A0828</v>
      </c>
      <c r="AA31" s="171"/>
      <c r="AB31" s="165" t="str">
        <f t="shared" si="8"/>
        <v/>
      </c>
      <c r="AC31" s="166">
        <v>28</v>
      </c>
      <c r="AD31" s="167">
        <f t="shared" si="25"/>
        <v>45563</v>
      </c>
      <c r="AE31" s="168" t="str">
        <f t="shared" si="9"/>
        <v>A0928</v>
      </c>
      <c r="AF31" s="171"/>
      <c r="AG31" s="71" t="str">
        <f t="shared" si="10"/>
        <v>○</v>
      </c>
      <c r="AH31" s="77">
        <v>28</v>
      </c>
      <c r="AI31" s="72">
        <f t="shared" si="26"/>
        <v>45593</v>
      </c>
      <c r="AJ31" s="85" t="str">
        <f t="shared" si="11"/>
        <v>A1028</v>
      </c>
      <c r="AK31" s="87"/>
      <c r="AL31" s="71" t="str">
        <f t="shared" si="12"/>
        <v>○</v>
      </c>
      <c r="AM31" s="77">
        <v>28</v>
      </c>
      <c r="AN31" s="72">
        <f t="shared" si="27"/>
        <v>45624</v>
      </c>
      <c r="AO31" s="85" t="str">
        <f t="shared" si="13"/>
        <v>A1128</v>
      </c>
      <c r="AP31" s="87" t="s">
        <v>250</v>
      </c>
      <c r="AQ31" s="165"/>
      <c r="AR31" s="166">
        <v>28</v>
      </c>
      <c r="AS31" s="167">
        <f t="shared" si="28"/>
        <v>45654</v>
      </c>
      <c r="AT31" s="168" t="str">
        <f t="shared" si="15"/>
        <v>A1228</v>
      </c>
      <c r="AU31" s="171"/>
      <c r="AV31" s="71" t="str">
        <f t="shared" si="34"/>
        <v>○</v>
      </c>
      <c r="AW31" s="77">
        <v>28</v>
      </c>
      <c r="AX31" s="72">
        <f t="shared" si="29"/>
        <v>45685</v>
      </c>
      <c r="AY31" s="85" t="str">
        <f t="shared" si="16"/>
        <v>B0128</v>
      </c>
      <c r="AZ31" s="87" t="s">
        <v>106</v>
      </c>
      <c r="BA31" s="71" t="str">
        <f t="shared" si="1"/>
        <v>○</v>
      </c>
      <c r="BB31" s="77">
        <v>28</v>
      </c>
      <c r="BC31" s="72">
        <f t="shared" si="30"/>
        <v>45716</v>
      </c>
      <c r="BD31" s="85" t="str">
        <f t="shared" si="17"/>
        <v>B0228</v>
      </c>
      <c r="BE31" s="79" t="s">
        <v>185</v>
      </c>
      <c r="BF31" s="165"/>
      <c r="BG31" s="166">
        <v>28</v>
      </c>
      <c r="BH31" s="167">
        <f t="shared" si="31"/>
        <v>45744</v>
      </c>
      <c r="BI31" s="168" t="str">
        <f t="shared" si="19"/>
        <v>B0328</v>
      </c>
      <c r="BJ31" s="170"/>
    </row>
    <row r="32" spans="3:62" ht="44.25" customHeight="1">
      <c r="C32" s="178">
        <v>29</v>
      </c>
      <c r="D32" s="165"/>
      <c r="E32" s="167">
        <f t="shared" si="20"/>
        <v>45411</v>
      </c>
      <c r="F32" s="168" t="str">
        <f t="shared" si="2"/>
        <v>A0429</v>
      </c>
      <c r="G32" s="185" t="s">
        <v>114</v>
      </c>
      <c r="H32" s="71" t="str">
        <f t="shared" si="33"/>
        <v>○</v>
      </c>
      <c r="I32" s="77">
        <v>29</v>
      </c>
      <c r="J32" s="72">
        <f t="shared" si="21"/>
        <v>45441</v>
      </c>
      <c r="K32" s="85" t="str">
        <f t="shared" si="3"/>
        <v>A0529</v>
      </c>
      <c r="L32" s="87" t="s">
        <v>145</v>
      </c>
      <c r="M32" s="165" t="str">
        <f t="shared" si="0"/>
        <v/>
      </c>
      <c r="N32" s="166">
        <v>29</v>
      </c>
      <c r="O32" s="167">
        <f t="shared" si="22"/>
        <v>45472</v>
      </c>
      <c r="P32" s="168" t="str">
        <f t="shared" si="4"/>
        <v>A0629</v>
      </c>
      <c r="Q32" s="171"/>
      <c r="R32" s="165"/>
      <c r="S32" s="166">
        <v>29</v>
      </c>
      <c r="T32" s="167">
        <f t="shared" si="23"/>
        <v>45502</v>
      </c>
      <c r="U32" s="168" t="str">
        <f t="shared" si="6"/>
        <v>A0729</v>
      </c>
      <c r="V32" s="172" t="s">
        <v>172</v>
      </c>
      <c r="W32" s="71" t="str">
        <f>IF(WEEKDAY(Y32)=7,"",IF(WEEKDAY(Y32)=1,"","○"))</f>
        <v>○</v>
      </c>
      <c r="X32" s="77">
        <v>29</v>
      </c>
      <c r="Y32" s="72">
        <f t="shared" si="24"/>
        <v>45533</v>
      </c>
      <c r="Z32" s="85" t="str">
        <f t="shared" si="7"/>
        <v>A0829</v>
      </c>
      <c r="AA32" s="80" t="s">
        <v>149</v>
      </c>
      <c r="AB32" s="165" t="str">
        <f t="shared" si="8"/>
        <v/>
      </c>
      <c r="AC32" s="166">
        <v>29</v>
      </c>
      <c r="AD32" s="167">
        <f t="shared" si="25"/>
        <v>45564</v>
      </c>
      <c r="AE32" s="168" t="str">
        <f t="shared" si="9"/>
        <v>A0929</v>
      </c>
      <c r="AF32" s="171"/>
      <c r="AG32" s="71" t="str">
        <f t="shared" si="10"/>
        <v>○</v>
      </c>
      <c r="AH32" s="77">
        <v>29</v>
      </c>
      <c r="AI32" s="72">
        <f t="shared" si="26"/>
        <v>45594</v>
      </c>
      <c r="AJ32" s="85" t="str">
        <f t="shared" si="11"/>
        <v>A1029</v>
      </c>
      <c r="AK32" s="87" t="str">
        <f>VLOOKUP(AJ32,[1]月行事予定!$B$6:$H$370,7)</f>
        <v/>
      </c>
      <c r="AL32" s="71" t="str">
        <f t="shared" si="12"/>
        <v>○</v>
      </c>
      <c r="AM32" s="77">
        <v>29</v>
      </c>
      <c r="AN32" s="72">
        <f t="shared" si="27"/>
        <v>45625</v>
      </c>
      <c r="AO32" s="85" t="str">
        <f t="shared" si="13"/>
        <v>A1129</v>
      </c>
      <c r="AP32" s="87"/>
      <c r="AQ32" s="165"/>
      <c r="AR32" s="166">
        <v>29</v>
      </c>
      <c r="AS32" s="167">
        <f t="shared" si="28"/>
        <v>45655</v>
      </c>
      <c r="AT32" s="168" t="str">
        <f t="shared" si="15"/>
        <v>A1229</v>
      </c>
      <c r="AU32" s="171"/>
      <c r="AV32" s="71" t="str">
        <f t="shared" si="34"/>
        <v>○</v>
      </c>
      <c r="AW32" s="77">
        <v>29</v>
      </c>
      <c r="AX32" s="72">
        <f t="shared" si="29"/>
        <v>45686</v>
      </c>
      <c r="AY32" s="85" t="str">
        <f t="shared" si="16"/>
        <v>B0129</v>
      </c>
      <c r="AZ32" s="87" t="s">
        <v>106</v>
      </c>
      <c r="BA32" s="71" t="str">
        <f t="shared" si="1"/>
        <v/>
      </c>
      <c r="BB32" s="77" t="str">
        <f>IF(hp!D5="○",29,"")</f>
        <v/>
      </c>
      <c r="BC32" s="72">
        <f t="shared" si="30"/>
        <v>45717</v>
      </c>
      <c r="BD32" s="85" t="str">
        <f t="shared" si="17"/>
        <v>B02</v>
      </c>
      <c r="BE32" s="87"/>
      <c r="BF32" s="165"/>
      <c r="BG32" s="166">
        <v>29</v>
      </c>
      <c r="BH32" s="167">
        <f t="shared" si="31"/>
        <v>45745</v>
      </c>
      <c r="BI32" s="168" t="str">
        <f t="shared" si="19"/>
        <v>B0329</v>
      </c>
      <c r="BJ32" s="170"/>
    </row>
    <row r="33" spans="3:62" ht="44.25" customHeight="1">
      <c r="C33" s="154">
        <v>30</v>
      </c>
      <c r="D33" s="71" t="str">
        <f>IF(WEEKDAY(E33)=7,"",IF(WEEKDAY(E33)=1,"","○"))</f>
        <v>○</v>
      </c>
      <c r="E33" s="72">
        <f t="shared" si="20"/>
        <v>45412</v>
      </c>
      <c r="F33" s="85" t="str">
        <f t="shared" si="2"/>
        <v>A0430</v>
      </c>
      <c r="G33" s="80" t="s">
        <v>193</v>
      </c>
      <c r="H33" s="71" t="str">
        <f t="shared" si="33"/>
        <v>○</v>
      </c>
      <c r="I33" s="77">
        <v>30</v>
      </c>
      <c r="J33" s="72">
        <f t="shared" si="21"/>
        <v>45442</v>
      </c>
      <c r="K33" s="85" t="str">
        <f t="shared" si="3"/>
        <v>A0530</v>
      </c>
      <c r="L33" s="80" t="s">
        <v>150</v>
      </c>
      <c r="M33" s="165" t="str">
        <f t="shared" si="0"/>
        <v/>
      </c>
      <c r="N33" s="166">
        <v>30</v>
      </c>
      <c r="O33" s="167">
        <f t="shared" si="22"/>
        <v>45473</v>
      </c>
      <c r="P33" s="168" t="str">
        <f t="shared" si="4"/>
        <v>A0630</v>
      </c>
      <c r="Q33" s="171"/>
      <c r="R33" s="165"/>
      <c r="S33" s="166">
        <v>30</v>
      </c>
      <c r="T33" s="167">
        <f t="shared" si="23"/>
        <v>45503</v>
      </c>
      <c r="U33" s="168" t="str">
        <f t="shared" si="6"/>
        <v>A0730</v>
      </c>
      <c r="V33" s="171" t="str">
        <f>VLOOKUP(U33,[1]月行事予定!$B$6:$H$370,7)</f>
        <v/>
      </c>
      <c r="W33" s="71" t="str">
        <f>IF(WEEKDAY(Y33)=7,"",IF(WEEKDAY(Y33)=1,"","○"))</f>
        <v>○</v>
      </c>
      <c r="X33" s="77">
        <v>30</v>
      </c>
      <c r="Y33" s="72">
        <f t="shared" si="24"/>
        <v>45534</v>
      </c>
      <c r="Z33" s="85" t="str">
        <f t="shared" si="7"/>
        <v>A0830</v>
      </c>
      <c r="AA33" s="79" t="s">
        <v>126</v>
      </c>
      <c r="AB33" s="71" t="str">
        <f t="shared" si="8"/>
        <v>○</v>
      </c>
      <c r="AC33" s="77">
        <v>30</v>
      </c>
      <c r="AD33" s="72">
        <f t="shared" si="25"/>
        <v>45565</v>
      </c>
      <c r="AE33" s="85" t="str">
        <f t="shared" si="9"/>
        <v>A0930</v>
      </c>
      <c r="AF33" s="80"/>
      <c r="AG33" s="71" t="str">
        <f t="shared" si="10"/>
        <v>○</v>
      </c>
      <c r="AH33" s="77">
        <v>30</v>
      </c>
      <c r="AI33" s="72">
        <f t="shared" si="26"/>
        <v>45595</v>
      </c>
      <c r="AJ33" s="85" t="str">
        <f t="shared" si="11"/>
        <v>A1030</v>
      </c>
      <c r="AK33" s="87"/>
      <c r="AL33" s="165" t="str">
        <f t="shared" si="12"/>
        <v/>
      </c>
      <c r="AM33" s="166">
        <v>30</v>
      </c>
      <c r="AN33" s="167">
        <f t="shared" si="27"/>
        <v>45626</v>
      </c>
      <c r="AO33" s="168" t="str">
        <f t="shared" si="13"/>
        <v>A1130</v>
      </c>
      <c r="AP33" s="171"/>
      <c r="AQ33" s="165"/>
      <c r="AR33" s="166">
        <v>30</v>
      </c>
      <c r="AS33" s="167">
        <f t="shared" si="28"/>
        <v>45656</v>
      </c>
      <c r="AT33" s="168" t="str">
        <f t="shared" si="15"/>
        <v>A1230</v>
      </c>
      <c r="AU33" s="171"/>
      <c r="AV33" s="71" t="str">
        <f t="shared" si="34"/>
        <v>○</v>
      </c>
      <c r="AW33" s="77">
        <v>30</v>
      </c>
      <c r="AX33" s="72">
        <f t="shared" si="29"/>
        <v>45687</v>
      </c>
      <c r="AY33" s="85" t="str">
        <f t="shared" si="16"/>
        <v>B0130</v>
      </c>
      <c r="AZ33" s="79" t="s">
        <v>150</v>
      </c>
      <c r="BA33" s="71" t="str">
        <f t="shared" si="1"/>
        <v/>
      </c>
      <c r="BB33" s="133"/>
      <c r="BC33" s="72"/>
      <c r="BD33" s="85" t="str">
        <f t="shared" si="17"/>
        <v>B02</v>
      </c>
      <c r="BE33" s="87"/>
      <c r="BF33" s="165"/>
      <c r="BG33" s="166">
        <v>30</v>
      </c>
      <c r="BH33" s="167">
        <f t="shared" si="31"/>
        <v>45746</v>
      </c>
      <c r="BI33" s="168" t="str">
        <f t="shared" si="19"/>
        <v>B0330</v>
      </c>
      <c r="BJ33" s="170"/>
    </row>
    <row r="34" spans="3:62" ht="44.25" customHeight="1">
      <c r="C34" s="155"/>
      <c r="D34" s="71" t="str">
        <f t="shared" si="32"/>
        <v/>
      </c>
      <c r="E34" s="156"/>
      <c r="F34" s="93" t="str">
        <f t="shared" si="2"/>
        <v>A04</v>
      </c>
      <c r="G34" s="94"/>
      <c r="H34" s="71" t="str">
        <f t="shared" si="33"/>
        <v>○</v>
      </c>
      <c r="I34" s="77">
        <v>31</v>
      </c>
      <c r="J34" s="72">
        <f t="shared" si="21"/>
        <v>45443</v>
      </c>
      <c r="K34" s="85" t="str">
        <f t="shared" si="3"/>
        <v>A0531</v>
      </c>
      <c r="L34" s="87"/>
      <c r="M34" s="71" t="str">
        <f t="shared" si="0"/>
        <v/>
      </c>
      <c r="N34" s="133"/>
      <c r="O34" s="72"/>
      <c r="P34" s="85" t="str">
        <f t="shared" si="4"/>
        <v>A06</v>
      </c>
      <c r="Q34" s="87"/>
      <c r="R34" s="165"/>
      <c r="S34" s="166">
        <v>31</v>
      </c>
      <c r="T34" s="167">
        <f t="shared" si="23"/>
        <v>45504</v>
      </c>
      <c r="U34" s="168" t="str">
        <f t="shared" si="6"/>
        <v>A0731</v>
      </c>
      <c r="V34" s="171" t="s">
        <v>121</v>
      </c>
      <c r="W34" s="71" t="str">
        <f>IF(WEEKDAY(Y34)=7,"",IF(WEEKDAY(Y34)=1,"","○"))</f>
        <v/>
      </c>
      <c r="X34" s="77">
        <v>31</v>
      </c>
      <c r="Y34" s="72">
        <f t="shared" si="24"/>
        <v>45535</v>
      </c>
      <c r="Z34" s="85" t="str">
        <f t="shared" si="7"/>
        <v>A0831</v>
      </c>
      <c r="AA34" s="87" t="s">
        <v>127</v>
      </c>
      <c r="AB34" s="71"/>
      <c r="AC34" s="133"/>
      <c r="AD34" s="72"/>
      <c r="AE34" s="85" t="str">
        <f t="shared" si="9"/>
        <v>A09</v>
      </c>
      <c r="AF34" s="87"/>
      <c r="AG34" s="71" t="str">
        <f t="shared" si="10"/>
        <v>○</v>
      </c>
      <c r="AH34" s="77">
        <v>31</v>
      </c>
      <c r="AI34" s="72">
        <f t="shared" si="26"/>
        <v>45596</v>
      </c>
      <c r="AJ34" s="85" t="str">
        <f t="shared" si="11"/>
        <v>A1031</v>
      </c>
      <c r="AK34" s="80" t="s">
        <v>151</v>
      </c>
      <c r="AL34" s="71" t="str">
        <f t="shared" si="12"/>
        <v/>
      </c>
      <c r="AM34" s="133"/>
      <c r="AN34" s="72"/>
      <c r="AO34" s="85" t="str">
        <f t="shared" si="13"/>
        <v>A11</v>
      </c>
      <c r="AP34" s="87"/>
      <c r="AQ34" s="165"/>
      <c r="AR34" s="166">
        <v>31</v>
      </c>
      <c r="AS34" s="167">
        <f t="shared" si="28"/>
        <v>45657</v>
      </c>
      <c r="AT34" s="168" t="str">
        <f t="shared" si="15"/>
        <v>A1231</v>
      </c>
      <c r="AU34" s="171" t="s">
        <v>136</v>
      </c>
      <c r="AV34" s="71" t="str">
        <f t="shared" si="34"/>
        <v>○</v>
      </c>
      <c r="AW34" s="77">
        <v>31</v>
      </c>
      <c r="AX34" s="72">
        <f t="shared" si="29"/>
        <v>45688</v>
      </c>
      <c r="AY34" s="85" t="str">
        <f t="shared" si="16"/>
        <v>B0131</v>
      </c>
      <c r="AZ34" s="79" t="s">
        <v>189</v>
      </c>
      <c r="BA34" s="71" t="str">
        <f t="shared" si="1"/>
        <v/>
      </c>
      <c r="BB34" s="133"/>
      <c r="BC34" s="72"/>
      <c r="BD34" s="85" t="str">
        <f t="shared" si="17"/>
        <v>B02</v>
      </c>
      <c r="BE34" s="87"/>
      <c r="BF34" s="165"/>
      <c r="BG34" s="166">
        <v>31</v>
      </c>
      <c r="BH34" s="167">
        <f t="shared" si="31"/>
        <v>45747</v>
      </c>
      <c r="BI34" s="168" t="str">
        <f t="shared" si="19"/>
        <v>B0331</v>
      </c>
      <c r="BJ34" s="170"/>
    </row>
    <row r="35" spans="3:62" ht="14.25" customHeight="1">
      <c r="C35" s="157"/>
      <c r="D35" s="126"/>
      <c r="E35" s="127"/>
      <c r="F35" s="95"/>
      <c r="G35" s="96" t="s">
        <v>11</v>
      </c>
      <c r="H35" s="151"/>
      <c r="I35" s="126"/>
      <c r="J35" s="127"/>
      <c r="K35" s="95"/>
      <c r="L35" s="97" t="s">
        <v>1</v>
      </c>
      <c r="M35" s="125"/>
      <c r="N35" s="126"/>
      <c r="O35" s="127"/>
      <c r="P35" s="95"/>
      <c r="Q35" s="97" t="s">
        <v>2</v>
      </c>
      <c r="R35" s="125"/>
      <c r="S35" s="126"/>
      <c r="T35" s="127"/>
      <c r="U35" s="95"/>
      <c r="V35" s="97" t="s">
        <v>3</v>
      </c>
      <c r="W35" s="125"/>
      <c r="X35" s="126"/>
      <c r="Y35" s="127"/>
      <c r="Z35" s="95"/>
      <c r="AA35" s="97" t="s">
        <v>4</v>
      </c>
      <c r="AB35" s="125"/>
      <c r="AC35" s="126"/>
      <c r="AD35" s="127"/>
      <c r="AE35" s="95"/>
      <c r="AF35" s="97" t="s">
        <v>5</v>
      </c>
      <c r="AG35" s="125"/>
      <c r="AH35" s="126"/>
      <c r="AI35" s="127"/>
      <c r="AJ35" s="95"/>
      <c r="AK35" s="97" t="s">
        <v>12</v>
      </c>
      <c r="AL35" s="125"/>
      <c r="AM35" s="126"/>
      <c r="AN35" s="127"/>
      <c r="AO35" s="95"/>
      <c r="AP35" s="97" t="s">
        <v>6</v>
      </c>
      <c r="AQ35" s="125"/>
      <c r="AR35" s="126"/>
      <c r="AS35" s="127"/>
      <c r="AT35" s="95"/>
      <c r="AU35" s="97" t="s">
        <v>7</v>
      </c>
      <c r="AV35" s="125"/>
      <c r="AW35" s="126"/>
      <c r="AX35" s="127"/>
      <c r="AY35" s="95"/>
      <c r="AZ35" s="97" t="s">
        <v>8</v>
      </c>
      <c r="BA35" s="125"/>
      <c r="BB35" s="126"/>
      <c r="BC35" s="127"/>
      <c r="BD35" s="95"/>
      <c r="BE35" s="97" t="s">
        <v>9</v>
      </c>
      <c r="BF35" s="125"/>
      <c r="BG35" s="126"/>
      <c r="BH35" s="127"/>
      <c r="BI35" s="98"/>
      <c r="BJ35" s="99" t="s">
        <v>10</v>
      </c>
    </row>
    <row r="36" spans="3:62" ht="15.75" customHeight="1">
      <c r="C36" s="207" t="s">
        <v>13</v>
      </c>
      <c r="D36" s="208"/>
      <c r="E36" s="208"/>
      <c r="F36" s="115"/>
      <c r="G36" s="100">
        <f>COUNTIF(D4:D34,"○")</f>
        <v>16</v>
      </c>
      <c r="H36" s="128"/>
      <c r="I36" s="208" t="s">
        <v>13</v>
      </c>
      <c r="J36" s="208"/>
      <c r="K36" s="115"/>
      <c r="L36" s="100">
        <f>COUNTIF(H4:H34,"○")</f>
        <v>21</v>
      </c>
      <c r="M36" s="128"/>
      <c r="N36" s="208" t="s">
        <v>13</v>
      </c>
      <c r="O36" s="208"/>
      <c r="P36" s="115"/>
      <c r="Q36" s="100">
        <f>COUNTIF(M4:M34,"○")</f>
        <v>20</v>
      </c>
      <c r="R36" s="128"/>
      <c r="S36" s="208" t="s">
        <v>13</v>
      </c>
      <c r="T36" s="208"/>
      <c r="U36" s="115"/>
      <c r="V36" s="100">
        <f>COUNTIF(R4:R34,"○")</f>
        <v>14</v>
      </c>
      <c r="W36" s="128"/>
      <c r="X36" s="208" t="s">
        <v>13</v>
      </c>
      <c r="Y36" s="208"/>
      <c r="Z36" s="115"/>
      <c r="AA36" s="100">
        <f>COUNTIF(W4:W34,"○")</f>
        <v>2</v>
      </c>
      <c r="AB36" s="128"/>
      <c r="AC36" s="208" t="s">
        <v>13</v>
      </c>
      <c r="AD36" s="208"/>
      <c r="AE36" s="115"/>
      <c r="AF36" s="100">
        <f>COUNTIF(AB4:AB34,"○")</f>
        <v>19</v>
      </c>
      <c r="AG36" s="128"/>
      <c r="AH36" s="208" t="s">
        <v>13</v>
      </c>
      <c r="AI36" s="208"/>
      <c r="AJ36" s="115"/>
      <c r="AK36" s="100">
        <f>COUNTIF(AG4:AG34,"○")</f>
        <v>22</v>
      </c>
      <c r="AL36" s="128"/>
      <c r="AM36" s="208" t="s">
        <v>13</v>
      </c>
      <c r="AN36" s="208"/>
      <c r="AO36" s="115"/>
      <c r="AP36" s="100">
        <f>COUNTIF(AL4:AL34,"○")</f>
        <v>20</v>
      </c>
      <c r="AQ36" s="128"/>
      <c r="AR36" s="208" t="s">
        <v>13</v>
      </c>
      <c r="AS36" s="208"/>
      <c r="AT36" s="115"/>
      <c r="AU36" s="100">
        <f>COUNTIF(AQ4:AQ34,"○")</f>
        <v>19</v>
      </c>
      <c r="AV36" s="128"/>
      <c r="AW36" s="208" t="s">
        <v>13</v>
      </c>
      <c r="AX36" s="208"/>
      <c r="AY36" s="115"/>
      <c r="AZ36" s="100">
        <f>COUNTIF(AV4:AV34,"○")</f>
        <v>18</v>
      </c>
      <c r="BA36" s="128"/>
      <c r="BB36" s="208" t="s">
        <v>13</v>
      </c>
      <c r="BC36" s="208"/>
      <c r="BD36" s="115"/>
      <c r="BE36" s="100">
        <f>COUNTIF(BA4:BA34,"○")</f>
        <v>18</v>
      </c>
      <c r="BF36" s="128"/>
      <c r="BG36" s="201" t="s">
        <v>13</v>
      </c>
      <c r="BH36" s="201"/>
      <c r="BI36" s="114"/>
      <c r="BJ36" s="118">
        <f>COUNTIF(BF4:BF34,"○")</f>
        <v>16</v>
      </c>
    </row>
    <row r="37" spans="3:62" ht="15.75" customHeight="1">
      <c r="C37" s="230"/>
      <c r="D37" s="231"/>
      <c r="E37" s="231"/>
      <c r="F37" s="231"/>
      <c r="G37" s="231"/>
      <c r="H37" s="129"/>
      <c r="I37" s="231"/>
      <c r="J37" s="231"/>
      <c r="K37" s="231"/>
      <c r="L37" s="231"/>
      <c r="M37" s="129"/>
      <c r="N37" s="77"/>
      <c r="O37" s="129"/>
      <c r="P37" s="110"/>
      <c r="Q37" s="110"/>
      <c r="R37" s="129"/>
      <c r="S37" s="77"/>
      <c r="T37" s="129"/>
      <c r="U37" s="110"/>
      <c r="V37" s="110"/>
      <c r="W37" s="129"/>
      <c r="X37" s="147" t="s">
        <v>70</v>
      </c>
      <c r="Y37" s="144"/>
      <c r="Z37" s="102"/>
      <c r="AA37" s="102"/>
      <c r="AB37" s="144"/>
      <c r="AC37" s="231">
        <f>SUM(G36,L36,Q36,V36,AA36,AF36,AF38)</f>
        <v>98</v>
      </c>
      <c r="AD37" s="231"/>
      <c r="AE37" s="231"/>
      <c r="AF37" s="231"/>
      <c r="AG37" s="12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77"/>
      <c r="AW37" s="211" t="s">
        <v>71</v>
      </c>
      <c r="AX37" s="211"/>
      <c r="AY37" s="211"/>
      <c r="AZ37" s="211"/>
      <c r="BA37" s="129"/>
      <c r="BB37" s="213" t="s">
        <v>140</v>
      </c>
      <c r="BC37" s="213"/>
      <c r="BD37" s="109"/>
      <c r="BE37" s="107">
        <f>SUM(AF39,AP36,AU36,AZ36,BE36,BJ36)</f>
        <v>107</v>
      </c>
      <c r="BF37" s="129"/>
      <c r="BG37" s="223" t="s">
        <v>18</v>
      </c>
      <c r="BH37" s="211">
        <f>$AC$37+BE37</f>
        <v>205</v>
      </c>
      <c r="BI37" s="217"/>
      <c r="BJ37" s="218"/>
    </row>
    <row r="38" spans="3:62" ht="15.75" customHeight="1">
      <c r="C38" s="224"/>
      <c r="D38" s="225"/>
      <c r="E38" s="225"/>
      <c r="F38" s="225"/>
      <c r="G38" s="225"/>
      <c r="H38" s="77"/>
      <c r="I38" s="213"/>
      <c r="J38" s="213"/>
      <c r="K38" s="109"/>
      <c r="L38" s="107"/>
      <c r="M38" s="129"/>
      <c r="N38" s="216"/>
      <c r="O38" s="216"/>
      <c r="P38" s="110"/>
      <c r="Q38" s="107"/>
      <c r="R38" s="144"/>
      <c r="S38" s="216"/>
      <c r="T38" s="216"/>
      <c r="U38" s="110"/>
      <c r="V38" s="107"/>
      <c r="W38" s="144"/>
      <c r="X38" s="147"/>
      <c r="Y38" s="144"/>
      <c r="Z38" s="102"/>
      <c r="AA38" s="102"/>
      <c r="AB38" s="144"/>
      <c r="AC38" s="214" t="s">
        <v>72</v>
      </c>
      <c r="AD38" s="215"/>
      <c r="AE38" s="102"/>
      <c r="AF38" s="101">
        <f>COUNTIF(AG4:AG11,"○")</f>
        <v>6</v>
      </c>
      <c r="AG38" s="144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77"/>
      <c r="AW38" s="211"/>
      <c r="AX38" s="211"/>
      <c r="AY38" s="211"/>
      <c r="AZ38" s="211"/>
      <c r="BA38" s="129"/>
      <c r="BB38" s="216"/>
      <c r="BC38" s="216"/>
      <c r="BD38" s="110"/>
      <c r="BE38" s="107"/>
      <c r="BF38" s="129"/>
      <c r="BG38" s="223"/>
      <c r="BH38" s="211"/>
      <c r="BI38" s="217"/>
      <c r="BJ38" s="218"/>
    </row>
    <row r="39" spans="3:62" ht="15.75" customHeight="1">
      <c r="C39" s="226" t="str">
        <f>"クラブ:１学期"&amp;COUNTIF($G$4:$V$34,"*クラブ*")&amp;"回"&amp;",２学期"&amp;COUNTIF($X$4:$AU$34,"*クラブ*")&amp;"回"&amp;",３学期"&amp;COUNTIF($V$4:$AW$44,"*クラブ*")&amp;"回"&amp;",合計"&amp;COUNTIF($C$4:$BJ$34,"*クラブ*")&amp;"回"</f>
        <v>クラブ:１学期3回,２学期3回,３学期4回,合計10回</v>
      </c>
      <c r="D39" s="227"/>
      <c r="E39" s="227"/>
      <c r="F39" s="227"/>
      <c r="G39" s="227"/>
      <c r="H39" s="227"/>
      <c r="I39" s="227"/>
      <c r="J39" s="227"/>
      <c r="K39" s="111"/>
      <c r="L39" s="103"/>
      <c r="M39" s="145"/>
      <c r="N39" s="77"/>
      <c r="O39" s="129"/>
      <c r="P39" s="110"/>
      <c r="Q39" s="103"/>
      <c r="R39" s="145"/>
      <c r="S39" s="77"/>
      <c r="T39" s="129"/>
      <c r="U39" s="110"/>
      <c r="V39" s="103"/>
      <c r="W39" s="145"/>
      <c r="X39" s="77"/>
      <c r="Y39" s="129"/>
      <c r="Z39" s="110"/>
      <c r="AA39" s="103"/>
      <c r="AB39" s="145"/>
      <c r="AC39" s="214" t="s">
        <v>73</v>
      </c>
      <c r="AD39" s="215"/>
      <c r="AE39" s="110"/>
      <c r="AF39" s="101">
        <f>COUNTIF(AG12:AG34,"○")</f>
        <v>16</v>
      </c>
      <c r="AG39" s="145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77"/>
      <c r="AW39" s="211"/>
      <c r="AX39" s="211"/>
      <c r="AY39" s="211"/>
      <c r="AZ39" s="211"/>
      <c r="BA39" s="129"/>
      <c r="BB39" s="216"/>
      <c r="BC39" s="216"/>
      <c r="BD39" s="110"/>
      <c r="BE39" s="107"/>
      <c r="BF39" s="129"/>
      <c r="BG39" s="223"/>
      <c r="BH39" s="211"/>
      <c r="BI39" s="217"/>
      <c r="BJ39" s="218"/>
    </row>
    <row r="40" spans="3:62" ht="15.75" customHeight="1">
      <c r="C40" s="228"/>
      <c r="D40" s="229"/>
      <c r="E40" s="229"/>
      <c r="F40" s="229"/>
      <c r="G40" s="229"/>
      <c r="H40" s="229"/>
      <c r="I40" s="229"/>
      <c r="J40" s="229"/>
      <c r="K40" s="112"/>
      <c r="L40" s="104"/>
      <c r="M40" s="146"/>
      <c r="N40" s="136"/>
      <c r="O40" s="134"/>
      <c r="P40" s="108"/>
      <c r="Q40" s="104"/>
      <c r="R40" s="146"/>
      <c r="S40" s="136"/>
      <c r="T40" s="134"/>
      <c r="U40" s="108"/>
      <c r="V40" s="104"/>
      <c r="W40" s="146"/>
      <c r="X40" s="136"/>
      <c r="Y40" s="134"/>
      <c r="Z40" s="108"/>
      <c r="AA40" s="104"/>
      <c r="AB40" s="146"/>
      <c r="AC40" s="136"/>
      <c r="AD40" s="134"/>
      <c r="AE40" s="108"/>
      <c r="AF40" s="104"/>
      <c r="AG40" s="146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136"/>
      <c r="AW40" s="212"/>
      <c r="AX40" s="212"/>
      <c r="AY40" s="212"/>
      <c r="AZ40" s="212"/>
      <c r="BA40" s="134"/>
      <c r="BB40" s="219"/>
      <c r="BC40" s="219"/>
      <c r="BD40" s="219"/>
      <c r="BE40" s="219"/>
      <c r="BF40" s="219"/>
      <c r="BG40" s="219"/>
      <c r="BH40" s="219"/>
      <c r="BI40" s="220"/>
      <c r="BJ40" s="221"/>
    </row>
    <row r="43" spans="3:62">
      <c r="L43" s="82"/>
    </row>
    <row r="44" spans="3:62">
      <c r="D44" s="158"/>
      <c r="E44" s="159"/>
      <c r="F44" s="106"/>
    </row>
    <row r="45" spans="3:62">
      <c r="E45" s="159"/>
      <c r="F45" s="106"/>
      <c r="J45" s="131"/>
      <c r="K45" s="82"/>
    </row>
    <row r="46" spans="3:62">
      <c r="E46" s="159"/>
      <c r="F46" s="106"/>
    </row>
    <row r="47" spans="3:62">
      <c r="E47" s="159"/>
      <c r="F47" s="106"/>
      <c r="G47" s="222"/>
      <c r="H47" s="222"/>
      <c r="I47" s="222"/>
      <c r="J47" s="222"/>
      <c r="K47" s="105"/>
    </row>
    <row r="48" spans="3:62">
      <c r="E48" s="159"/>
      <c r="F48" s="106"/>
      <c r="G48" s="222"/>
      <c r="H48" s="222"/>
      <c r="I48" s="222"/>
      <c r="J48" s="222"/>
      <c r="K48" s="105"/>
    </row>
    <row r="49" spans="5:11">
      <c r="E49" s="159"/>
      <c r="F49" s="106"/>
      <c r="G49" s="222"/>
      <c r="H49" s="222"/>
      <c r="I49" s="222"/>
      <c r="J49" s="222"/>
      <c r="K49" s="105"/>
    </row>
    <row r="50" spans="5:11">
      <c r="E50" s="159"/>
      <c r="F50" s="106"/>
    </row>
    <row r="51" spans="5:11">
      <c r="E51" s="159"/>
      <c r="F51" s="106"/>
    </row>
    <row r="52" spans="5:11">
      <c r="E52" s="159"/>
      <c r="F52" s="106"/>
    </row>
    <row r="53" spans="5:11">
      <c r="E53" s="159"/>
      <c r="F53" s="106"/>
    </row>
    <row r="54" spans="5:11">
      <c r="E54" s="159"/>
      <c r="F54" s="106"/>
    </row>
    <row r="55" spans="5:11">
      <c r="E55" s="159"/>
      <c r="F55" s="106"/>
    </row>
    <row r="56" spans="5:11">
      <c r="E56" s="159"/>
      <c r="F56" s="106"/>
    </row>
    <row r="57" spans="5:11">
      <c r="E57" s="159"/>
      <c r="F57" s="106"/>
    </row>
  </sheetData>
  <mergeCells count="37">
    <mergeCell ref="BG36:BH36"/>
    <mergeCell ref="C1:L1"/>
    <mergeCell ref="AZ1:BC2"/>
    <mergeCell ref="BE1:BJ2"/>
    <mergeCell ref="C2:G2"/>
    <mergeCell ref="C36:E36"/>
    <mergeCell ref="I36:J36"/>
    <mergeCell ref="N36:O36"/>
    <mergeCell ref="S36:T36"/>
    <mergeCell ref="X36:Y36"/>
    <mergeCell ref="AC36:AD36"/>
    <mergeCell ref="AH36:AI36"/>
    <mergeCell ref="AM36:AN36"/>
    <mergeCell ref="AR36:AS36"/>
    <mergeCell ref="AW36:AX36"/>
    <mergeCell ref="BB36:BC36"/>
    <mergeCell ref="AH37:AU40"/>
    <mergeCell ref="AW37:AZ40"/>
    <mergeCell ref="BB37:BC37"/>
    <mergeCell ref="AC39:AD39"/>
    <mergeCell ref="BB39:BC39"/>
    <mergeCell ref="BH39:BJ39"/>
    <mergeCell ref="BB40:BJ40"/>
    <mergeCell ref="G47:J49"/>
    <mergeCell ref="BG37:BG39"/>
    <mergeCell ref="BH37:BJ37"/>
    <mergeCell ref="C38:G38"/>
    <mergeCell ref="I38:J38"/>
    <mergeCell ref="N38:O38"/>
    <mergeCell ref="S38:T38"/>
    <mergeCell ref="AC38:AD38"/>
    <mergeCell ref="BB38:BC38"/>
    <mergeCell ref="BH38:BJ38"/>
    <mergeCell ref="C39:J40"/>
    <mergeCell ref="C37:G37"/>
    <mergeCell ref="I37:L37"/>
    <mergeCell ref="AC37:AF37"/>
  </mergeCells>
  <phoneticPr fontId="1"/>
  <pageMargins left="0.55118110236220474" right="0.19685039370078741" top="0.70866141732283472" bottom="0.19685039370078741" header="0.55118110236220474" footer="0.15748031496062992"/>
  <pageSetup paperSize="12" scale="49" fitToWidth="0" orientation="landscape" copies="13" r:id="rId1"/>
  <headerFooter alignWithMargins="0"/>
  <colBreaks count="1" manualBreakCount="1">
    <brk id="62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3" sqref="B3"/>
    </sheetView>
  </sheetViews>
  <sheetFormatPr defaultColWidth="10.625" defaultRowHeight="13.5"/>
  <cols>
    <col min="1" max="1" width="9.125" customWidth="1"/>
    <col min="2" max="2" width="10.625" customWidth="1"/>
    <col min="3" max="9" width="9.125" customWidth="1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</row>
    <row r="2" spans="1:13" ht="14.25" thickBot="1">
      <c r="A2" s="35"/>
      <c r="B2" s="36" t="s">
        <v>20</v>
      </c>
      <c r="C2" s="35"/>
      <c r="D2" s="35"/>
      <c r="E2" s="35"/>
      <c r="F2" s="35"/>
      <c r="G2" s="35"/>
      <c r="H2" s="35"/>
      <c r="I2" s="35"/>
      <c r="M2" t="s">
        <v>34</v>
      </c>
    </row>
    <row r="3" spans="1:13" ht="15" thickTop="1" thickBot="1">
      <c r="A3" s="35"/>
      <c r="B3" s="37" t="s">
        <v>78</v>
      </c>
      <c r="C3" s="35"/>
      <c r="D3" s="38">
        <f>VLOOKUP(B3,K3:L20,2)</f>
        <v>45383</v>
      </c>
      <c r="E3" s="35" t="s">
        <v>22</v>
      </c>
      <c r="F3" s="35"/>
      <c r="G3" s="35"/>
      <c r="H3" s="35"/>
      <c r="I3" s="35"/>
      <c r="K3" t="s">
        <v>23</v>
      </c>
      <c r="L3" s="29">
        <v>40634</v>
      </c>
      <c r="M3" t="s">
        <v>33</v>
      </c>
    </row>
    <row r="4" spans="1:13" ht="15" thickTop="1" thickBot="1">
      <c r="A4" s="35"/>
      <c r="B4" s="35"/>
      <c r="C4" s="35"/>
      <c r="D4" s="35"/>
      <c r="E4" s="35" t="s">
        <v>24</v>
      </c>
      <c r="F4" s="35"/>
      <c r="G4" s="35"/>
      <c r="H4" s="35"/>
      <c r="I4" s="35"/>
      <c r="K4" t="s">
        <v>21</v>
      </c>
      <c r="L4" s="29">
        <v>41000</v>
      </c>
    </row>
    <row r="5" spans="1:13" ht="14.25" thickBot="1">
      <c r="A5" s="35"/>
      <c r="B5" s="232" t="s">
        <v>36</v>
      </c>
      <c r="C5" s="232"/>
      <c r="D5" s="39" t="str">
        <f>IF(VLOOKUP(B3,K3:M20,3)="○","○","なし")</f>
        <v>なし</v>
      </c>
      <c r="E5" s="35"/>
      <c r="F5" s="35"/>
      <c r="G5" s="35"/>
      <c r="H5" s="35"/>
      <c r="I5" s="35"/>
      <c r="K5" t="s">
        <v>25</v>
      </c>
      <c r="L5" s="29">
        <v>41365</v>
      </c>
    </row>
    <row r="6" spans="1:13">
      <c r="A6" s="35"/>
      <c r="B6" s="35"/>
      <c r="C6" s="35" t="s">
        <v>37</v>
      </c>
      <c r="D6" s="35"/>
      <c r="E6" s="35"/>
      <c r="F6" s="35"/>
      <c r="G6" s="35"/>
      <c r="H6" s="35"/>
      <c r="I6" s="35"/>
      <c r="K6" t="s">
        <v>26</v>
      </c>
      <c r="L6" s="29">
        <v>41730</v>
      </c>
    </row>
    <row r="7" spans="1:13">
      <c r="A7" s="35"/>
      <c r="B7" s="35"/>
      <c r="C7" s="35"/>
      <c r="D7" s="35"/>
      <c r="E7" s="35"/>
      <c r="F7" s="35"/>
      <c r="G7" s="35"/>
      <c r="H7" s="35"/>
      <c r="I7" s="35"/>
      <c r="K7" t="s">
        <v>27</v>
      </c>
      <c r="L7" s="29">
        <v>42095</v>
      </c>
      <c r="M7" t="s">
        <v>35</v>
      </c>
    </row>
    <row r="8" spans="1:13">
      <c r="A8" s="35"/>
      <c r="B8" s="35"/>
      <c r="C8" s="35"/>
      <c r="D8" s="35"/>
      <c r="E8" s="35"/>
      <c r="F8" s="35"/>
      <c r="G8" s="35"/>
      <c r="H8" s="35"/>
      <c r="I8" s="35"/>
      <c r="K8" t="s">
        <v>28</v>
      </c>
      <c r="L8" s="29">
        <v>42461</v>
      </c>
    </row>
    <row r="9" spans="1:13">
      <c r="A9" s="35"/>
      <c r="B9" s="35"/>
      <c r="C9" s="35"/>
      <c r="D9" s="35"/>
      <c r="E9" s="35"/>
      <c r="F9" s="35"/>
      <c r="G9" s="35"/>
      <c r="H9" s="35"/>
      <c r="I9" s="35"/>
      <c r="K9" t="s">
        <v>29</v>
      </c>
      <c r="L9" s="29">
        <v>42826</v>
      </c>
    </row>
    <row r="10" spans="1:13">
      <c r="A10" s="35"/>
      <c r="B10" s="35"/>
      <c r="C10" s="35"/>
      <c r="D10" s="35"/>
      <c r="E10" s="35"/>
      <c r="F10" s="35"/>
      <c r="G10" s="35"/>
      <c r="H10" s="35"/>
      <c r="I10" s="35"/>
      <c r="K10" t="s">
        <v>30</v>
      </c>
      <c r="L10" s="29">
        <v>43191</v>
      </c>
    </row>
    <row r="11" spans="1:13">
      <c r="A11" s="35"/>
      <c r="B11" s="35"/>
      <c r="C11" s="35"/>
      <c r="D11" s="35"/>
      <c r="E11" s="35"/>
      <c r="F11" s="35"/>
      <c r="G11" s="35"/>
      <c r="H11" s="35"/>
      <c r="I11" s="35"/>
      <c r="K11" t="s">
        <v>31</v>
      </c>
      <c r="L11" s="29">
        <v>43556</v>
      </c>
      <c r="M11" t="s">
        <v>35</v>
      </c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K12" t="s">
        <v>74</v>
      </c>
      <c r="L12" s="29">
        <v>43922</v>
      </c>
    </row>
    <row r="13" spans="1:13">
      <c r="A13" s="35"/>
      <c r="B13" s="35"/>
      <c r="C13" s="35"/>
      <c r="D13" s="35"/>
      <c r="E13" s="35"/>
      <c r="F13" s="35"/>
      <c r="G13" s="35"/>
      <c r="H13" s="35"/>
      <c r="I13" s="35"/>
      <c r="K13" t="s">
        <v>75</v>
      </c>
      <c r="L13" s="29">
        <v>44287</v>
      </c>
    </row>
    <row r="14" spans="1:13">
      <c r="A14" s="35"/>
      <c r="B14" s="35"/>
      <c r="C14" s="35"/>
      <c r="D14" s="35"/>
      <c r="E14" s="35"/>
      <c r="F14" s="35"/>
      <c r="G14" s="35"/>
      <c r="H14" s="35"/>
      <c r="I14" s="35"/>
      <c r="K14" t="s">
        <v>76</v>
      </c>
      <c r="L14" s="29">
        <v>44652</v>
      </c>
    </row>
    <row r="15" spans="1:13">
      <c r="A15" s="35"/>
      <c r="B15" s="35"/>
      <c r="C15" s="35"/>
      <c r="D15" s="35"/>
      <c r="E15" s="35"/>
      <c r="F15" s="35"/>
      <c r="G15" s="35"/>
      <c r="H15" s="35"/>
      <c r="I15" s="35"/>
      <c r="K15" t="s">
        <v>77</v>
      </c>
      <c r="L15" s="29">
        <v>45017</v>
      </c>
      <c r="M15" t="s">
        <v>35</v>
      </c>
    </row>
    <row r="16" spans="1:13">
      <c r="A16" s="35"/>
      <c r="B16" s="35"/>
      <c r="C16" s="35"/>
      <c r="D16" s="35"/>
      <c r="E16" s="35"/>
      <c r="F16" s="35"/>
      <c r="G16" s="35"/>
      <c r="H16" s="35"/>
      <c r="I16" s="35"/>
      <c r="K16" t="s">
        <v>78</v>
      </c>
      <c r="L16" s="29">
        <v>45383</v>
      </c>
    </row>
    <row r="17" spans="1:13">
      <c r="A17" s="35"/>
      <c r="B17" s="35"/>
      <c r="C17" s="35"/>
      <c r="D17" s="35"/>
      <c r="E17" s="35"/>
      <c r="F17" s="35"/>
      <c r="G17" s="35"/>
      <c r="H17" s="35"/>
      <c r="I17" s="35"/>
      <c r="K17" t="s">
        <v>79</v>
      </c>
      <c r="L17" s="29">
        <v>45748</v>
      </c>
    </row>
    <row r="18" spans="1:13">
      <c r="A18" s="35"/>
      <c r="B18" s="35"/>
      <c r="C18" s="35"/>
      <c r="D18" s="35"/>
      <c r="E18" s="35"/>
      <c r="F18" s="35"/>
      <c r="G18" s="35"/>
      <c r="H18" s="35"/>
      <c r="I18" s="35"/>
      <c r="K18" t="s">
        <v>80</v>
      </c>
      <c r="L18" s="29">
        <v>46113</v>
      </c>
    </row>
    <row r="19" spans="1:13">
      <c r="A19" s="35"/>
      <c r="B19" s="35"/>
      <c r="C19" s="35"/>
      <c r="D19" s="35"/>
      <c r="E19" s="35"/>
      <c r="F19" s="35"/>
      <c r="G19" s="35"/>
      <c r="H19" s="35"/>
      <c r="I19" s="35"/>
      <c r="K19" t="s">
        <v>81</v>
      </c>
      <c r="L19" s="29">
        <v>46478</v>
      </c>
      <c r="M19" t="s">
        <v>35</v>
      </c>
    </row>
    <row r="20" spans="1:13">
      <c r="A20" s="35"/>
      <c r="B20" s="35"/>
      <c r="C20" s="35"/>
      <c r="D20" s="35"/>
      <c r="E20" s="35"/>
      <c r="F20" s="35"/>
      <c r="G20" s="35"/>
      <c r="H20" s="35"/>
      <c r="I20" s="35"/>
      <c r="K20" t="s">
        <v>82</v>
      </c>
      <c r="L20" s="29">
        <v>46844</v>
      </c>
    </row>
    <row r="21" spans="1:13">
      <c r="A21" s="35"/>
      <c r="B21" s="35"/>
      <c r="C21" s="35"/>
      <c r="D21" s="35"/>
      <c r="E21" s="35"/>
      <c r="F21" s="35"/>
      <c r="G21" s="35"/>
      <c r="H21" s="35"/>
      <c r="I21" s="35"/>
    </row>
    <row r="22" spans="1:13">
      <c r="A22" s="35"/>
      <c r="B22" s="35" t="s">
        <v>38</v>
      </c>
      <c r="C22" s="35"/>
      <c r="D22" s="35"/>
      <c r="E22" s="35"/>
      <c r="F22" s="35"/>
      <c r="G22" s="35"/>
      <c r="H22" s="35"/>
      <c r="I22" s="35"/>
    </row>
    <row r="23" spans="1:13">
      <c r="A23" s="35"/>
      <c r="B23" s="35" t="s">
        <v>39</v>
      </c>
      <c r="C23" s="35"/>
      <c r="D23" s="35"/>
      <c r="E23" s="35"/>
      <c r="F23" s="35"/>
      <c r="G23" s="35"/>
      <c r="H23" s="35"/>
      <c r="I23" s="35"/>
    </row>
    <row r="24" spans="1:13">
      <c r="A24" s="35"/>
      <c r="B24" s="35" t="s">
        <v>32</v>
      </c>
      <c r="C24" s="35"/>
      <c r="D24" s="35"/>
      <c r="E24" s="35"/>
      <c r="F24" s="35"/>
      <c r="G24" s="35"/>
      <c r="H24" s="35"/>
      <c r="I24" s="35"/>
    </row>
    <row r="25" spans="1:13">
      <c r="A25" s="35"/>
      <c r="B25" s="35"/>
      <c r="C25" s="35"/>
      <c r="D25" s="35"/>
      <c r="E25" s="35"/>
      <c r="F25" s="35"/>
      <c r="G25" s="35"/>
      <c r="H25" s="35"/>
      <c r="I25" s="35"/>
    </row>
    <row r="26" spans="1:13">
      <c r="A26" s="35"/>
      <c r="B26" s="35" t="s">
        <v>40</v>
      </c>
      <c r="C26" s="35"/>
      <c r="D26" s="35"/>
      <c r="E26" s="35"/>
      <c r="F26" s="35"/>
      <c r="G26" s="35"/>
      <c r="H26" s="35"/>
      <c r="I26" s="35"/>
    </row>
    <row r="27" spans="1:13">
      <c r="A27" s="35"/>
      <c r="B27" s="35" t="s">
        <v>41</v>
      </c>
      <c r="C27" s="35"/>
      <c r="D27" s="35"/>
      <c r="E27" s="35"/>
      <c r="F27" s="35"/>
      <c r="G27" s="35"/>
      <c r="H27" s="35"/>
      <c r="I27" s="35"/>
    </row>
    <row r="28" spans="1:13">
      <c r="A28" s="35"/>
      <c r="B28" s="35" t="s">
        <v>42</v>
      </c>
      <c r="C28" s="35"/>
      <c r="D28" s="35"/>
      <c r="E28" s="35"/>
      <c r="F28" s="35"/>
      <c r="G28" s="35"/>
      <c r="H28" s="35"/>
      <c r="I28" s="35"/>
    </row>
    <row r="29" spans="1:13">
      <c r="A29" s="35"/>
      <c r="B29" s="35" t="s">
        <v>43</v>
      </c>
      <c r="C29" s="35"/>
      <c r="D29" s="35"/>
      <c r="E29" s="35"/>
      <c r="F29" s="35"/>
      <c r="G29" s="35"/>
      <c r="H29" s="35"/>
      <c r="I29" s="35"/>
    </row>
    <row r="30" spans="1:13">
      <c r="A30" s="35"/>
      <c r="B30" s="35" t="s">
        <v>44</v>
      </c>
      <c r="C30" s="35"/>
      <c r="D30" s="35"/>
      <c r="E30" s="35"/>
      <c r="F30" s="35"/>
      <c r="G30" s="35"/>
      <c r="H30" s="35"/>
      <c r="I30" s="35"/>
    </row>
    <row r="31" spans="1:13">
      <c r="A31" s="35"/>
      <c r="B31" s="35"/>
      <c r="C31" s="35"/>
      <c r="D31" s="35"/>
      <c r="E31" s="35"/>
      <c r="F31" s="35"/>
      <c r="G31" s="35"/>
      <c r="H31" s="35"/>
      <c r="I31" s="35"/>
    </row>
    <row r="32" spans="1:13">
      <c r="A32" s="35"/>
      <c r="B32" s="35"/>
      <c r="C32" s="35"/>
      <c r="D32" s="35"/>
      <c r="E32" s="35"/>
      <c r="F32" s="35"/>
      <c r="G32" s="35"/>
      <c r="H32" s="35"/>
      <c r="I32" s="35"/>
    </row>
    <row r="33" spans="1:9">
      <c r="A33" s="35"/>
      <c r="B33" s="35"/>
      <c r="C33" s="35"/>
      <c r="D33" s="35"/>
      <c r="E33" s="35"/>
      <c r="F33" s="35"/>
      <c r="G33" s="35"/>
      <c r="H33" s="35"/>
      <c r="I33" s="35"/>
    </row>
    <row r="34" spans="1:9">
      <c r="A34" s="35"/>
      <c r="B34" s="35"/>
      <c r="C34" s="35"/>
      <c r="D34" s="35"/>
      <c r="E34" s="35"/>
      <c r="F34" s="35"/>
      <c r="G34" s="35"/>
      <c r="H34" s="35"/>
      <c r="I34" s="35"/>
    </row>
    <row r="35" spans="1:9">
      <c r="A35" s="35"/>
      <c r="B35" s="35"/>
      <c r="C35" s="35"/>
      <c r="D35" s="35"/>
      <c r="E35" s="35"/>
      <c r="F35" s="35"/>
      <c r="G35" s="35"/>
      <c r="H35" s="35"/>
      <c r="I35" s="35"/>
    </row>
    <row r="36" spans="1:9">
      <c r="A36" s="35"/>
      <c r="B36" s="35"/>
      <c r="C36" s="35"/>
      <c r="D36" s="35"/>
      <c r="E36" s="35"/>
      <c r="F36" s="35"/>
      <c r="G36" s="35"/>
      <c r="H36" s="35"/>
      <c r="I36" s="35"/>
    </row>
    <row r="37" spans="1:9">
      <c r="A37" s="35"/>
      <c r="B37" s="35"/>
      <c r="C37" s="35"/>
      <c r="D37" s="35"/>
      <c r="E37" s="35"/>
      <c r="F37" s="35"/>
      <c r="G37" s="35"/>
      <c r="H37" s="35"/>
      <c r="I37" s="35"/>
    </row>
    <row r="38" spans="1:9">
      <c r="A38" s="35"/>
      <c r="B38" s="35"/>
      <c r="C38" s="35"/>
      <c r="D38" s="35"/>
      <c r="E38" s="35"/>
      <c r="F38" s="35"/>
      <c r="G38" s="35"/>
      <c r="H38" s="35"/>
      <c r="I38" s="35"/>
    </row>
    <row r="39" spans="1:9">
      <c r="A39" s="35"/>
      <c r="B39" s="35"/>
      <c r="C39" s="35"/>
      <c r="D39" s="35"/>
      <c r="E39" s="35"/>
      <c r="F39" s="35"/>
      <c r="G39" s="35"/>
      <c r="H39" s="35"/>
      <c r="I39" s="35"/>
    </row>
    <row r="40" spans="1:9">
      <c r="A40" s="35"/>
      <c r="B40" s="35"/>
      <c r="C40" s="35"/>
      <c r="D40" s="35"/>
      <c r="E40" s="35"/>
      <c r="F40" s="35"/>
      <c r="G40" s="35"/>
      <c r="H40" s="35"/>
      <c r="I40" s="35"/>
    </row>
    <row r="41" spans="1:9">
      <c r="A41" s="35"/>
      <c r="B41" s="35"/>
      <c r="C41" s="35"/>
      <c r="D41" s="35"/>
      <c r="E41" s="35"/>
      <c r="F41" s="35"/>
      <c r="G41" s="35"/>
      <c r="H41" s="35"/>
      <c r="I41" s="35"/>
    </row>
    <row r="42" spans="1:9">
      <c r="A42" s="35"/>
      <c r="B42" s="35"/>
      <c r="C42" s="35"/>
      <c r="D42" s="35"/>
      <c r="E42" s="35"/>
      <c r="F42" s="35"/>
      <c r="G42" s="35"/>
      <c r="H42" s="35"/>
      <c r="I42" s="35"/>
    </row>
    <row r="43" spans="1:9">
      <c r="A43" s="35"/>
      <c r="B43" s="35"/>
      <c r="C43" s="35"/>
      <c r="D43" s="35"/>
      <c r="E43" s="35"/>
      <c r="F43" s="35"/>
      <c r="G43" s="35"/>
      <c r="H43" s="35"/>
      <c r="I43" s="35"/>
    </row>
  </sheetData>
  <mergeCells count="1">
    <mergeCell ref="B5:C5"/>
  </mergeCells>
  <phoneticPr fontId="1"/>
  <dataValidations count="1">
    <dataValidation type="list" allowBlank="1" showInputMessage="1" showErrorMessage="1" sqref="B3">
      <formula1>$K$3:$K$21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M62"/>
  <sheetViews>
    <sheetView view="pageBreakPreview" zoomScale="75" zoomScaleNormal="75" zoomScaleSheetLayoutView="75" workbookViewId="0">
      <pane ySplit="3" topLeftCell="A4" activePane="bottomLeft" state="frozen"/>
      <selection pane="bottomLeft" activeCell="Q6" sqref="Q6"/>
    </sheetView>
  </sheetViews>
  <sheetFormatPr defaultRowHeight="13.5"/>
  <cols>
    <col min="1" max="1" width="2.5" hidden="1" customWidth="1"/>
    <col min="2" max="2" width="3.875" hidden="1" customWidth="1"/>
    <col min="3" max="3" width="3" style="1" customWidth="1"/>
    <col min="4" max="4" width="2.875" style="1" customWidth="1"/>
    <col min="5" max="5" width="2.875" style="2" customWidth="1"/>
    <col min="6" max="6" width="9.75" style="2" hidden="1" customWidth="1"/>
    <col min="7" max="7" width="19.125" style="18" customWidth="1"/>
    <col min="8" max="8" width="2.875" style="18" customWidth="1"/>
    <col min="9" max="9" width="3" style="1" customWidth="1"/>
    <col min="10" max="10" width="3" style="2" customWidth="1"/>
    <col min="11" max="11" width="7.875" style="2" hidden="1" customWidth="1"/>
    <col min="12" max="12" width="19.125" style="3" customWidth="1"/>
    <col min="13" max="13" width="3.125" style="3" customWidth="1"/>
    <col min="14" max="14" width="3" style="1" customWidth="1"/>
    <col min="15" max="15" width="3" style="2" customWidth="1"/>
    <col min="16" max="16" width="3" style="2" hidden="1" customWidth="1"/>
    <col min="17" max="17" width="19.125" style="3" customWidth="1"/>
    <col min="18" max="18" width="3" style="3" customWidth="1"/>
    <col min="19" max="19" width="3" style="1" customWidth="1"/>
    <col min="20" max="20" width="3" style="2" customWidth="1"/>
    <col min="21" max="21" width="3" style="2" hidden="1" customWidth="1"/>
    <col min="22" max="22" width="19.125" style="3" customWidth="1"/>
    <col min="23" max="23" width="3" style="3" customWidth="1"/>
    <col min="24" max="24" width="3" style="1" customWidth="1"/>
    <col min="25" max="25" width="3" style="2" customWidth="1"/>
    <col min="26" max="26" width="3" style="2" hidden="1" customWidth="1"/>
    <col min="27" max="27" width="19.125" style="3" customWidth="1"/>
    <col min="28" max="28" width="3" style="3" customWidth="1"/>
    <col min="29" max="29" width="3" style="1" customWidth="1"/>
    <col min="30" max="30" width="3" style="2" customWidth="1"/>
    <col min="31" max="31" width="3" style="2" hidden="1" customWidth="1"/>
    <col min="32" max="32" width="19.125" style="3" customWidth="1"/>
    <col min="33" max="33" width="3" style="3" customWidth="1"/>
    <col min="34" max="34" width="3" style="1" customWidth="1"/>
    <col min="35" max="35" width="3" style="2" customWidth="1"/>
    <col min="36" max="36" width="3" style="2" hidden="1" customWidth="1"/>
    <col min="37" max="37" width="19.125" style="3" customWidth="1"/>
    <col min="38" max="38" width="3" style="3" customWidth="1"/>
    <col min="39" max="39" width="3" style="1" customWidth="1"/>
    <col min="40" max="40" width="3" style="2" customWidth="1"/>
    <col min="41" max="41" width="3" style="2" hidden="1" customWidth="1"/>
    <col min="42" max="42" width="19.125" style="3" customWidth="1"/>
    <col min="43" max="43" width="3" style="3" customWidth="1"/>
    <col min="44" max="44" width="3" style="1" customWidth="1"/>
    <col min="45" max="45" width="3" style="2" customWidth="1"/>
    <col min="46" max="46" width="3" style="2" hidden="1" customWidth="1"/>
    <col min="47" max="47" width="19" style="3" customWidth="1"/>
    <col min="48" max="48" width="2.5" style="3" customWidth="1"/>
    <col min="49" max="49" width="3.125" style="1" customWidth="1"/>
    <col min="50" max="50" width="3.125" style="2" customWidth="1"/>
    <col min="51" max="51" width="3" style="2" hidden="1" customWidth="1"/>
    <col min="52" max="52" width="19.125" style="3" customWidth="1"/>
    <col min="53" max="53" width="3.125" style="3" customWidth="1"/>
    <col min="54" max="54" width="3" style="1" customWidth="1"/>
    <col min="55" max="55" width="3" style="2" customWidth="1"/>
    <col min="56" max="56" width="3" style="2" hidden="1" customWidth="1"/>
    <col min="57" max="57" width="19.125" style="3" customWidth="1"/>
    <col min="58" max="58" width="3.125" style="3" customWidth="1"/>
    <col min="59" max="59" width="3" style="1" customWidth="1"/>
    <col min="60" max="60" width="3" style="2" customWidth="1"/>
    <col min="61" max="61" width="3" style="2" hidden="1" customWidth="1"/>
    <col min="62" max="62" width="19.125" style="3" customWidth="1"/>
    <col min="65" max="65" width="9.5" bestFit="1" customWidth="1"/>
  </cols>
  <sheetData>
    <row r="1" spans="1:65" ht="17.25">
      <c r="A1" t="s">
        <v>47</v>
      </c>
      <c r="B1" t="s">
        <v>48</v>
      </c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62"/>
      <c r="AZ1" s="255" t="str">
        <f>hp!B3</f>
        <v>令和6年度</v>
      </c>
      <c r="BA1" s="255"/>
      <c r="BB1" s="255"/>
      <c r="BC1" s="255"/>
      <c r="BD1" s="59"/>
      <c r="BE1" s="255" t="s">
        <v>45</v>
      </c>
      <c r="BF1" s="255"/>
      <c r="BG1" s="255"/>
      <c r="BH1" s="255"/>
      <c r="BI1" s="255"/>
      <c r="BJ1" s="255"/>
      <c r="BM1" s="29">
        <v>40634</v>
      </c>
    </row>
    <row r="2" spans="1:65" ht="14.25">
      <c r="C2" s="257" t="s">
        <v>101</v>
      </c>
      <c r="D2" s="258"/>
      <c r="E2" s="258"/>
      <c r="F2" s="258"/>
      <c r="G2" s="258"/>
      <c r="H2" s="4" t="s">
        <v>19</v>
      </c>
      <c r="I2" s="5"/>
      <c r="L2" s="40"/>
      <c r="AZ2" s="256"/>
      <c r="BA2" s="256"/>
      <c r="BB2" s="256"/>
      <c r="BC2" s="256"/>
      <c r="BD2" s="60"/>
      <c r="BE2" s="256"/>
      <c r="BF2" s="256"/>
      <c r="BG2" s="256"/>
      <c r="BH2" s="256"/>
      <c r="BI2" s="256"/>
      <c r="BJ2" s="256"/>
    </row>
    <row r="3" spans="1:65">
      <c r="C3" s="50" t="s">
        <v>59</v>
      </c>
      <c r="D3" s="45"/>
      <c r="E3" s="46" t="s">
        <v>46</v>
      </c>
      <c r="F3" s="46"/>
      <c r="G3" s="20" t="s">
        <v>14</v>
      </c>
      <c r="H3" s="20"/>
      <c r="I3" s="50" t="s">
        <v>60</v>
      </c>
      <c r="J3" s="46" t="s">
        <v>46</v>
      </c>
      <c r="L3" s="20" t="s">
        <v>14</v>
      </c>
      <c r="M3" s="20"/>
      <c r="N3" s="50" t="s">
        <v>61</v>
      </c>
      <c r="O3" s="46" t="s">
        <v>46</v>
      </c>
      <c r="P3" s="43"/>
      <c r="Q3" s="20" t="s">
        <v>14</v>
      </c>
      <c r="R3" s="20"/>
      <c r="S3" s="50" t="s">
        <v>62</v>
      </c>
      <c r="T3" s="46" t="s">
        <v>46</v>
      </c>
      <c r="U3" s="43"/>
      <c r="V3" s="20" t="s">
        <v>14</v>
      </c>
      <c r="W3" s="20"/>
      <c r="X3" s="50" t="s">
        <v>63</v>
      </c>
      <c r="Y3" s="46" t="s">
        <v>46</v>
      </c>
      <c r="Z3" s="43"/>
      <c r="AA3" s="20" t="s">
        <v>14</v>
      </c>
      <c r="AB3" s="20"/>
      <c r="AC3" s="50" t="s">
        <v>64</v>
      </c>
      <c r="AD3" s="46" t="s">
        <v>46</v>
      </c>
      <c r="AE3" s="43"/>
      <c r="AF3" s="20" t="s">
        <v>14</v>
      </c>
      <c r="AG3" s="20"/>
      <c r="AH3" s="50" t="s">
        <v>65</v>
      </c>
      <c r="AI3" s="46" t="s">
        <v>46</v>
      </c>
      <c r="AJ3" s="44"/>
      <c r="AK3" s="20" t="s">
        <v>14</v>
      </c>
      <c r="AL3" s="20"/>
      <c r="AM3" s="50" t="s">
        <v>66</v>
      </c>
      <c r="AN3" s="46" t="s">
        <v>46</v>
      </c>
      <c r="AO3" s="44"/>
      <c r="AP3" s="20" t="s">
        <v>14</v>
      </c>
      <c r="AQ3" s="20"/>
      <c r="AR3" s="50" t="s">
        <v>67</v>
      </c>
      <c r="AS3" s="46" t="s">
        <v>46</v>
      </c>
      <c r="AT3" s="44"/>
      <c r="AU3" s="20" t="s">
        <v>14</v>
      </c>
      <c r="AV3" s="20"/>
      <c r="AW3" s="50" t="s">
        <v>49</v>
      </c>
      <c r="AX3" s="46" t="s">
        <v>46</v>
      </c>
      <c r="AY3" s="43"/>
      <c r="AZ3" s="20" t="s">
        <v>14</v>
      </c>
      <c r="BA3" s="20"/>
      <c r="BB3" s="50" t="s">
        <v>68</v>
      </c>
      <c r="BC3" s="46" t="s">
        <v>46</v>
      </c>
      <c r="BD3" s="43"/>
      <c r="BE3" s="20" t="s">
        <v>14</v>
      </c>
      <c r="BF3" s="20"/>
      <c r="BG3" s="50" t="s">
        <v>69</v>
      </c>
      <c r="BH3" s="46" t="s">
        <v>46</v>
      </c>
      <c r="BI3" s="51"/>
      <c r="BJ3" s="21" t="s">
        <v>14</v>
      </c>
    </row>
    <row r="4" spans="1:65" ht="38.25" customHeight="1">
      <c r="C4" s="47" t="s">
        <v>49</v>
      </c>
      <c r="D4" s="33"/>
      <c r="E4" s="31">
        <f>hp!D3</f>
        <v>45383</v>
      </c>
      <c r="F4" s="31" t="str">
        <f>CONCATENATE($A$1,C$3,C4)</f>
        <v>A0401</v>
      </c>
      <c r="G4" s="28" t="str">
        <f>VLOOKUP(F4,[1]月行事予定!$B$6:$H$370,3)</f>
        <v>04</v>
      </c>
      <c r="H4" s="19" t="str">
        <f>IF(WEEKDAY(J4)=7,"",IF(WEEKDAY(J4)=1,"","○"))</f>
        <v>○</v>
      </c>
      <c r="I4" s="47" t="s">
        <v>49</v>
      </c>
      <c r="J4" s="31">
        <f>E33+1</f>
        <v>45413</v>
      </c>
      <c r="K4" s="31" t="str">
        <f>CONCATENATE($A$1,I$3,I4)</f>
        <v>A0501</v>
      </c>
      <c r="L4" s="34" t="str">
        <f>VLOOKUP(K4,[1]月行事予定!$B$6:$H$370,7)</f>
        <v>ALT打合せ</v>
      </c>
      <c r="M4" s="19" t="str">
        <f>IF(WEEKDAY(O4)=7,"",IF(WEEKDAY(O4)=1,"","○"))</f>
        <v/>
      </c>
      <c r="N4" s="47" t="s">
        <v>49</v>
      </c>
      <c r="O4" s="31">
        <f>J34+1</f>
        <v>45444</v>
      </c>
      <c r="P4" s="31" t="str">
        <f>CONCATENATE($A$1,N$3,N4)</f>
        <v>A0601</v>
      </c>
      <c r="Q4" s="34" t="str">
        <f>VLOOKUP(P4,[1]月行事予定!$B$6:$H$370,7)</f>
        <v>もくT　内科健診(134年)
2年生町探検(光陽台)愛の一声運動7:40～◆小中校長会③　堀田1330総合会館</v>
      </c>
      <c r="R4" s="19" t="str">
        <f>IF(WEEKDAY(T4)=7,"",IF(WEEKDAY(T4)=1,"","○"))</f>
        <v>○</v>
      </c>
      <c r="S4" s="47" t="s">
        <v>49</v>
      </c>
      <c r="T4" s="31">
        <f>O33+1</f>
        <v>45474</v>
      </c>
      <c r="U4" s="31" t="str">
        <f>CONCATENATE($A$1,S$3,S4)</f>
        <v>A0701</v>
      </c>
      <c r="V4" s="34" t="str">
        <f>VLOOKUP(U4,[1]月行事予定!$B$6:$H$370,7)</f>
        <v/>
      </c>
      <c r="W4" s="54"/>
      <c r="X4" s="47" t="s">
        <v>49</v>
      </c>
      <c r="Y4" s="31">
        <f>T34+1</f>
        <v>45505</v>
      </c>
      <c r="Z4" s="31" t="str">
        <f>CONCATENATE($A$1,X$3,X4)</f>
        <v>A0801</v>
      </c>
      <c r="AA4" s="34" t="str">
        <f>VLOOKUP(Z4,[1]月行事予定!$B$6:$H$370,7)</f>
        <v>◆市初任研②　宇野1430中恵土地区C夏季ゼミ準備会　大澤900岐阜県美術館
特新担（小義特）②Web佐々木</v>
      </c>
      <c r="AB4" s="19" t="str">
        <f>IF(WEEKDAY(AD4)=7,"",IF(WEEKDAY(AD4)=1,"","○"))</f>
        <v/>
      </c>
      <c r="AC4" s="47" t="s">
        <v>49</v>
      </c>
      <c r="AD4" s="31">
        <f>Y34+1</f>
        <v>45536</v>
      </c>
      <c r="AE4" s="31" t="str">
        <f>CONCATENATE($A$1,AC$3,AC4)</f>
        <v>A0901</v>
      </c>
      <c r="AF4" s="34" t="str">
        <f>VLOOKUP(AE4,[1]月行事予定!$B$6:$H$370,7)</f>
        <v>E.T　2年ワークショップ③④◇通級担当者会② 河原菊田1600総合会館</v>
      </c>
      <c r="AG4" s="19" t="str">
        <f>IF(WEEKDAY(AI4)=7,"",IF(WEEKDAY(AI4)=1,"","○"))</f>
        <v>○</v>
      </c>
      <c r="AH4" s="47" t="s">
        <v>49</v>
      </c>
      <c r="AI4" s="31">
        <f>AD33+1</f>
        <v>45566</v>
      </c>
      <c r="AJ4" s="31" t="str">
        <f>CONCATENATE($A$1,AH$3,AH4)</f>
        <v>A1001</v>
      </c>
      <c r="AK4" s="34" t="str">
        <f>VLOOKUP(AJ4,[1]月行事予定!$B$6:$H$370,7)</f>
        <v/>
      </c>
      <c r="AL4" s="19" t="str">
        <f>IF(WEEKDAY(AN4)=7,"",IF(WEEKDAY(AN4)=1,"","○"))</f>
        <v>○</v>
      </c>
      <c r="AM4" s="47" t="s">
        <v>49</v>
      </c>
      <c r="AN4" s="31">
        <f>AI34+1</f>
        <v>45597</v>
      </c>
      <c r="AO4" s="31" t="str">
        <f>CONCATENATE($A$1,AM$3,AM4)</f>
        <v>A1101</v>
      </c>
      <c r="AP4" s="34" t="str">
        <f>VLOOKUP(AO4,[1]月行事予定!$B$6:$H$370,7)</f>
        <v>朝読書　全校朝会　6年わんぱく山解体　ロング◆小中校長会⑦堀田1330総合会館</v>
      </c>
      <c r="AQ4" s="19" t="str">
        <f>IF(WEEKDAY(AS4)=7,"",IF(WEEKDAY(AS4)=1,"","○"))</f>
        <v/>
      </c>
      <c r="AR4" s="47" t="s">
        <v>49</v>
      </c>
      <c r="AS4" s="31">
        <f>AN33+1</f>
        <v>45627</v>
      </c>
      <c r="AT4" s="31" t="str">
        <f>CONCATENATE($A$1,AR$3,AR4)</f>
        <v>A1201</v>
      </c>
      <c r="AU4" s="34" t="str">
        <f>VLOOKUP(AT4,[1]月行事予定!$B$6:$H$370,7)</f>
        <v>E.T 2年生校外学習(地区センター図書館分室)
全校研究会(高鷲小:曽我部校長先生)</v>
      </c>
      <c r="AV4" s="54"/>
      <c r="AW4" s="47" t="s">
        <v>49</v>
      </c>
      <c r="AX4" s="41">
        <f>AS34+1</f>
        <v>45658</v>
      </c>
      <c r="AY4" s="41" t="str">
        <f>CONCATENATE($B$1,AW$3,AW4)</f>
        <v>B0101</v>
      </c>
      <c r="AZ4" s="42" t="str">
        <f>VLOOKUP(AY4,[1]月行事予定!$B$6:$H$370,7)</f>
        <v>元日</v>
      </c>
      <c r="BA4" s="19" t="str">
        <f>IF(WEEKDAY(BC4)=7,"",IF(WEEKDAY(BC4)=1,"","○"))</f>
        <v/>
      </c>
      <c r="BB4" s="47" t="s">
        <v>49</v>
      </c>
      <c r="BC4" s="31">
        <f>AX34+1</f>
        <v>45689</v>
      </c>
      <c r="BD4" s="31" t="str">
        <f>CONCATENATE($B$1,BB$3,BB4)</f>
        <v>B0201</v>
      </c>
      <c r="BE4" s="34" t="str">
        <f>VLOOKUP(BD4,[1]月行事予定!$B$6:$H$370,7)</f>
        <v>もくT　全校朝会学校運営協議会　本校学校運営支援室会議⑧牧ヶ野1400市役所「指導と評価の一体化」推進校実践発表会
小中高特生徒指導連絡協議会②　常任委員会</v>
      </c>
      <c r="BF4" s="19" t="str">
        <f>IF(WEEKDAY(BH4)=7,"",IF(WEEKDAY(BH4)=1,"","○"))</f>
        <v/>
      </c>
      <c r="BG4" s="47" t="s">
        <v>49</v>
      </c>
      <c r="BH4" s="31">
        <f>IF(hp!D5="○",BC32+1,BC31+1)</f>
        <v>45717</v>
      </c>
      <c r="BI4" s="31" t="str">
        <f>CONCATENATE($B$1,BG$3,BG4)</f>
        <v>B0301</v>
      </c>
      <c r="BJ4" s="34" t="str">
        <f>VLOOKUP(BI4,[1]月行事予定!$B$6:$H$370,7)</f>
        <v>朝読書　正副分団長指導(昼）ロング　委員長放送(図書、情報)一覧提出（低）　</v>
      </c>
      <c r="BL4" s="30"/>
      <c r="BM4" s="30">
        <f>BM1</f>
        <v>40634</v>
      </c>
    </row>
    <row r="5" spans="1:65" ht="38.25" customHeight="1">
      <c r="C5" s="47" t="s">
        <v>50</v>
      </c>
      <c r="D5" s="33"/>
      <c r="E5" s="31">
        <f>E4+1</f>
        <v>45384</v>
      </c>
      <c r="F5" s="31" t="str">
        <f t="shared" ref="F5:F34" si="0">CONCATENATE($A$1,C$3,C5)</f>
        <v>A0402</v>
      </c>
      <c r="G5" s="28" t="str">
        <f>VLOOKUP(F5,[1]月行事予定!$B$6:$H$370,7)</f>
        <v/>
      </c>
      <c r="H5" s="19" t="str">
        <f>IF(WEEKDAY(J5)=7,"",IF(WEEKDAY(J5)=1,"","○"))</f>
        <v>○</v>
      </c>
      <c r="I5" s="47" t="s">
        <v>50</v>
      </c>
      <c r="J5" s="31">
        <f>J4+1</f>
        <v>45414</v>
      </c>
      <c r="K5" s="31" t="str">
        <f t="shared" ref="K5:K34" si="1">CONCATENATE($A$1,I$3,I5)</f>
        <v>A0502</v>
      </c>
      <c r="L5" s="34" t="str">
        <f>VLOOKUP(K5,[1]月行事予定!$B$6:$H$370,7)</f>
        <v>命を守る訓練②教研分科会・養護教諭部会管理研</v>
      </c>
      <c r="M5" s="19" t="str">
        <f t="shared" ref="M5:M34" si="2">IF(WEEKDAY(O5)=7,"",IF(WEEKDAY(O5)=1,"","○"))</f>
        <v/>
      </c>
      <c r="N5" s="47" t="s">
        <v>50</v>
      </c>
      <c r="O5" s="31">
        <f>O4+1</f>
        <v>45445</v>
      </c>
      <c r="P5" s="31" t="str">
        <f t="shared" ref="P5:P34" si="3">CONCATENATE($A$1,N$3,N5)</f>
        <v>A0602</v>
      </c>
      <c r="Q5" s="34" t="str">
        <f>VLOOKUP(P5,[1]月行事予定!$B$6:$H$370,7)</f>
        <v>E.T　ALT　外国人児童生徒支援訪問
図書館研究会代議員会1530WEB</v>
      </c>
      <c r="R5" s="19" t="str">
        <f t="shared" ref="R5:R23" si="4">IF(WEEKDAY(T5)=7,"",IF(WEEKDAY(T5)=1,"","○"))</f>
        <v>○</v>
      </c>
      <c r="S5" s="47" t="s">
        <v>50</v>
      </c>
      <c r="T5" s="31">
        <f>T4+1</f>
        <v>45475</v>
      </c>
      <c r="U5" s="31" t="str">
        <f t="shared" ref="U5:U34" si="5">CONCATENATE($A$1,S$3,S5)</f>
        <v>A0702</v>
      </c>
      <c r="V5" s="34" t="str">
        <f>VLOOKUP(U5,[1]月行事予定!$B$6:$H$370,7)</f>
        <v/>
      </c>
      <c r="W5" s="54"/>
      <c r="X5" s="47" t="s">
        <v>50</v>
      </c>
      <c r="Y5" s="31">
        <f>Y4+1</f>
        <v>45506</v>
      </c>
      <c r="Z5" s="31" t="str">
        <f t="shared" ref="Z5:Z34" si="6">CONCATENATE($A$1,X$3,X5)</f>
        <v>A0802</v>
      </c>
      <c r="AA5" s="34" t="str">
        <f>VLOOKUP(Z5,[1]月行事予定!$B$6:$H$370,7)</f>
        <v xml:space="preserve">PC回収900◆教育支援委員会判定部会①　石井山内1400総合会館 </v>
      </c>
      <c r="AB5" s="19" t="str">
        <f t="shared" ref="AB5:AB33" si="7">IF(WEEKDAY(AD5)=7,"",IF(WEEKDAY(AD5)=1,"","○"))</f>
        <v>○</v>
      </c>
      <c r="AC5" s="47" t="s">
        <v>50</v>
      </c>
      <c r="AD5" s="31">
        <f>AD4+1</f>
        <v>45537</v>
      </c>
      <c r="AE5" s="31" t="str">
        <f t="shared" ref="AE5:AE34" si="8">CONCATENATE($A$1,AC$3,AC5)</f>
        <v>A0902</v>
      </c>
      <c r="AF5" s="34" t="str">
        <f>VLOOKUP(AE5,[1]月行事予定!$B$6:$H$370,7)</f>
        <v>科学･社会科作品展</v>
      </c>
      <c r="AG5" s="19" t="str">
        <f t="shared" ref="AG5:AG34" si="9">IF(WEEKDAY(AI5)=7,"",IF(WEEKDAY(AI5)=1,"","○"))</f>
        <v>○</v>
      </c>
      <c r="AH5" s="47" t="s">
        <v>50</v>
      </c>
      <c r="AI5" s="31">
        <f>AI4+1</f>
        <v>45567</v>
      </c>
      <c r="AJ5" s="31" t="str">
        <f t="shared" ref="AJ5:AJ34" si="10">CONCATENATE($A$1,AH$3,AH5)</f>
        <v>A1002</v>
      </c>
      <c r="AK5" s="34" t="str">
        <f>VLOOKUP(AJ5,[1]月行事予定!$B$6:$H$370,7)</f>
        <v>3年生校外学習(岐阜ローズガーデン、アーラ)指導部会(11，12月提案)　情報モラル調査〆切小中校長会　堀田1330総合会館　指導1530旭小特新担（小中義特）③佐々木1000Web</v>
      </c>
      <c r="AL5" s="19" t="str">
        <f t="shared" ref="AL5:AL34" si="11">IF(WEEKDAY(AN5)=7,"",IF(WEEKDAY(AN5)=1,"","○"))</f>
        <v/>
      </c>
      <c r="AM5" s="47" t="s">
        <v>50</v>
      </c>
      <c r="AN5" s="31">
        <f>AN4+1</f>
        <v>45598</v>
      </c>
      <c r="AO5" s="31" t="str">
        <f t="shared" ref="AO5:AO34" si="12">CONCATENATE($A$1,AM$3,AM5)</f>
        <v>A1102</v>
      </c>
      <c r="AP5" s="34" t="str">
        <f>VLOOKUP(AO5,[1]月行事予定!$B$6:$H$370,7)</f>
        <v>もくT 笑顔の学校公表会（広見小・広陵中）修学旅行引率者会長良東小学校公表会　大澤1100</v>
      </c>
      <c r="AQ5" s="19" t="str">
        <f t="shared" ref="AQ5:AQ29" si="13">IF(WEEKDAY(AS5)=7,"",IF(WEEKDAY(AS5)=1,"","○"))</f>
        <v>○</v>
      </c>
      <c r="AR5" s="47" t="s">
        <v>50</v>
      </c>
      <c r="AS5" s="31">
        <f>AS4+1</f>
        <v>45628</v>
      </c>
      <c r="AT5" s="31" t="str">
        <f t="shared" ref="AT5:AT34" si="14">CONCATENATE($A$1,AR$3,AR5)</f>
        <v>A1202</v>
      </c>
      <c r="AU5" s="34" t="str">
        <f>VLOOKUP(AT5,[1]月行事予定!$B$6:$H$370,7)</f>
        <v/>
      </c>
      <c r="AV5" s="54"/>
      <c r="AW5" s="47" t="s">
        <v>50</v>
      </c>
      <c r="AX5" s="31">
        <f>AX4+1</f>
        <v>45659</v>
      </c>
      <c r="AY5" s="31" t="str">
        <f t="shared" ref="AY5:AY34" si="15">CONCATENATE($B$1,AW$3,AW5)</f>
        <v>B0102</v>
      </c>
      <c r="AZ5" s="42" t="str">
        <f>VLOOKUP(AY5,[1]月行事予定!$B$6:$H$370,7)</f>
        <v/>
      </c>
      <c r="BA5" s="19" t="str">
        <f t="shared" ref="BA5:BA15" si="16">IF(WEEKDAY(BC5)=7,"",IF(WEEKDAY(BC5)=1,"","○"))</f>
        <v/>
      </c>
      <c r="BB5" s="47" t="s">
        <v>50</v>
      </c>
      <c r="BC5" s="31">
        <f>BC4+1</f>
        <v>45690</v>
      </c>
      <c r="BD5" s="31" t="str">
        <f t="shared" ref="BD5:BD34" si="17">CONCATENATE($B$1,BB$3,BB5)</f>
        <v>B0202</v>
      </c>
      <c r="BE5" s="34" t="str">
        <f>VLOOKUP(BD5,[1]月行事予定!$B$6:$H$370,7)</f>
        <v xml:space="preserve">E.T◆小中校長会⑩堀田1330総合会館生活科主事会③
幼稚園教育担当指導主事研修会③
特別支援教育担当主事会④
</v>
      </c>
      <c r="BF5" s="19" t="str">
        <f t="shared" ref="BF5:BF29" si="18">IF(WEEKDAY(BH5)=7,"",IF(WEEKDAY(BH5)=1,"","○"))</f>
        <v/>
      </c>
      <c r="BG5" s="47" t="s">
        <v>50</v>
      </c>
      <c r="BH5" s="31">
        <f>BH4+1</f>
        <v>45718</v>
      </c>
      <c r="BI5" s="31" t="str">
        <f t="shared" ref="BI5:BI34" si="19">CONCATENATE($B$1,BG$3,BG5)</f>
        <v>B0302</v>
      </c>
      <c r="BJ5" s="34" t="str">
        <f>VLOOKUP(BI5,[1]月行事予定!$B$6:$H$370,7)</f>
        <v>朝読書　正副分団長指導(昼）ロング　委員長放送(図書、情報)一覧提出（低）　</v>
      </c>
      <c r="BM5" s="30">
        <f>BM4+1</f>
        <v>40635</v>
      </c>
    </row>
    <row r="6" spans="1:65" ht="38.25" customHeight="1">
      <c r="C6" s="47" t="s">
        <v>51</v>
      </c>
      <c r="D6" s="33"/>
      <c r="E6" s="31">
        <f t="shared" ref="E6:E33" si="20">E5+1</f>
        <v>45385</v>
      </c>
      <c r="F6" s="31" t="str">
        <f t="shared" si="0"/>
        <v>A0403</v>
      </c>
      <c r="G6" s="28" t="str">
        <f>VLOOKUP(F6,[1]月行事予定!$B$6:$H$370,7)</f>
        <v>職員会　学年会　歓迎会　
指導部会　日直業務研修◇新規採用職員研修会辞令交付式</v>
      </c>
      <c r="H6" s="19"/>
      <c r="I6" s="47" t="s">
        <v>51</v>
      </c>
      <c r="J6" s="41">
        <f t="shared" ref="J6:J34" si="21">J5+1</f>
        <v>45415</v>
      </c>
      <c r="K6" s="41" t="str">
        <f t="shared" si="1"/>
        <v>A0503</v>
      </c>
      <c r="L6" s="34" t="str">
        <f>VLOOKUP(K6,[1]月行事予定!$B$6:$H$370,7)</f>
        <v>憲法記念日憲法記念日</v>
      </c>
      <c r="M6" s="19" t="str">
        <f t="shared" si="2"/>
        <v>○</v>
      </c>
      <c r="N6" s="47" t="s">
        <v>51</v>
      </c>
      <c r="O6" s="31">
        <f t="shared" ref="O6:O33" si="22">O5+1</f>
        <v>45446</v>
      </c>
      <c r="P6" s="31" t="str">
        <f t="shared" si="3"/>
        <v>A0603</v>
      </c>
      <c r="Q6" s="34" t="str">
        <f>VLOOKUP(P6,[1]月行事予定!$B$6:$H$370,7)</f>
        <v/>
      </c>
      <c r="R6" s="19" t="str">
        <f t="shared" si="4"/>
        <v>○</v>
      </c>
      <c r="S6" s="47" t="s">
        <v>51</v>
      </c>
      <c r="T6" s="31">
        <f t="shared" ref="T6:T34" si="23">T5+1</f>
        <v>45476</v>
      </c>
      <c r="U6" s="31" t="str">
        <f t="shared" si="5"/>
        <v>A0703</v>
      </c>
      <c r="V6" s="34" t="str">
        <f>VLOOKUP(U6,[1]月行事予定!$B$6:$H$370,7)</f>
        <v>打合せ　家庭学習がんばり週間～7日打合せ　教育委員訪問930～1040◆小中校長会④　堀田</v>
      </c>
      <c r="W6" s="54"/>
      <c r="X6" s="47" t="s">
        <v>51</v>
      </c>
      <c r="Y6" s="31">
        <f t="shared" ref="Y6:Y34" si="24">Y5+1</f>
        <v>45507</v>
      </c>
      <c r="Z6" s="31" t="str">
        <f t="shared" si="6"/>
        <v>A0803</v>
      </c>
      <c r="AA6" s="34" t="str">
        <f>VLOOKUP(Z6,[1]月行事予定!$B$6:$H$370,7)</f>
        <v>◇教育支援委員会判定部会②</v>
      </c>
      <c r="AB6" s="19" t="str">
        <f t="shared" si="7"/>
        <v>○</v>
      </c>
      <c r="AC6" s="47" t="s">
        <v>51</v>
      </c>
      <c r="AD6" s="31">
        <f t="shared" ref="AD6:AD33" si="25">AD5+1</f>
        <v>45538</v>
      </c>
      <c r="AE6" s="31" t="str">
        <f t="shared" si="8"/>
        <v>A0903</v>
      </c>
      <c r="AF6" s="34" t="str">
        <f>VLOOKUP(AE6,[1]月行事予定!$B$6:$H$370,7)</f>
        <v>科学･社会科作品展</v>
      </c>
      <c r="AG6" s="19" t="str">
        <f t="shared" si="9"/>
        <v>○</v>
      </c>
      <c r="AH6" s="47" t="s">
        <v>51</v>
      </c>
      <c r="AI6" s="31">
        <f t="shared" ref="AI6:AI34" si="26">AI5+1</f>
        <v>45568</v>
      </c>
      <c r="AJ6" s="31" t="str">
        <f t="shared" si="10"/>
        <v>A1003</v>
      </c>
      <c r="AK6" s="34" t="str">
        <f>VLOOKUP(AJ6,[1]月行事予定!$B$6:$H$370,7)</f>
        <v>係会２　ロング(正副分団長指導,642年代表リハ）　SCことばの教室参観②小中教頭会⑥　原田1400総合会館</v>
      </c>
      <c r="AL6" s="53"/>
      <c r="AM6" s="47" t="s">
        <v>51</v>
      </c>
      <c r="AN6" s="41">
        <f t="shared" ref="AN6:AN33" si="27">AN5+1</f>
        <v>45599</v>
      </c>
      <c r="AO6" s="41" t="str">
        <f t="shared" si="12"/>
        <v>A1103</v>
      </c>
      <c r="AP6" s="34" t="str">
        <f>VLOOKUP(AO6,[1]月行事予定!$B$6:$H$370,7)</f>
        <v>文化の日</v>
      </c>
      <c r="AQ6" s="19" t="str">
        <f t="shared" si="13"/>
        <v>○</v>
      </c>
      <c r="AR6" s="47" t="s">
        <v>51</v>
      </c>
      <c r="AS6" s="31">
        <f t="shared" ref="AS6:AS34" si="28">AS5+1</f>
        <v>45629</v>
      </c>
      <c r="AT6" s="31" t="str">
        <f t="shared" si="14"/>
        <v>A1203</v>
      </c>
      <c r="AU6" s="34" t="str">
        <f>VLOOKUP(AT6,[1]月行事予定!$B$6:$H$370,7)</f>
        <v/>
      </c>
      <c r="AV6" s="54"/>
      <c r="AW6" s="47" t="s">
        <v>51</v>
      </c>
      <c r="AX6" s="31">
        <f t="shared" ref="AX6:AX34" si="29">AX5+1</f>
        <v>45660</v>
      </c>
      <c r="AY6" s="31" t="str">
        <f t="shared" si="15"/>
        <v>B0103</v>
      </c>
      <c r="AZ6" s="42" t="str">
        <f>VLOOKUP(AY6,[1]月行事予定!$B$6:$H$370,7)</f>
        <v/>
      </c>
      <c r="BA6" s="19" t="str">
        <f t="shared" si="16"/>
        <v>○</v>
      </c>
      <c r="BB6" s="47" t="s">
        <v>51</v>
      </c>
      <c r="BC6" s="31">
        <f t="shared" ref="BC6:BC32" si="30">BC5+1</f>
        <v>45691</v>
      </c>
      <c r="BD6" s="31" t="str">
        <f t="shared" si="17"/>
        <v>B0203</v>
      </c>
      <c r="BE6" s="34" t="str">
        <f>VLOOKUP(BD6,[1]月行事予定!$B$6:$H$370,7)</f>
        <v/>
      </c>
      <c r="BF6" s="19" t="str">
        <f t="shared" si="18"/>
        <v>○</v>
      </c>
      <c r="BG6" s="47" t="s">
        <v>51</v>
      </c>
      <c r="BH6" s="31">
        <f t="shared" ref="BH6:BH34" si="31">BH5+1</f>
        <v>45719</v>
      </c>
      <c r="BI6" s="31" t="str">
        <f t="shared" si="19"/>
        <v>B0303</v>
      </c>
      <c r="BJ6" s="34" t="str">
        <f>VLOOKUP(BI6,[1]月行事予定!$B$6:$H$370,7)</f>
        <v>朝読書　正副分団長指導(昼）ロング　委員長放送(図書、情報)一覧提出（低）　</v>
      </c>
      <c r="BM6" s="30">
        <f>BM5+1</f>
        <v>40636</v>
      </c>
    </row>
    <row r="7" spans="1:65" ht="38.25" customHeight="1">
      <c r="C7" s="47" t="s">
        <v>52</v>
      </c>
      <c r="D7" s="33"/>
      <c r="E7" s="31">
        <f t="shared" si="20"/>
        <v>45386</v>
      </c>
      <c r="F7" s="31" t="str">
        <f t="shared" si="0"/>
        <v>A0404</v>
      </c>
      <c r="G7" s="28" t="str">
        <f>VLOOKUP(F7,[1]月行事予定!$B$6:$H$370,7)</f>
        <v>指導部会　学年会　徴収金委員会
補助教材審査委員会　運営委員会◇小中校長会代表者会
学校司書研修会 橋本可児市立図書館1400</v>
      </c>
      <c r="H7" s="19"/>
      <c r="I7" s="47" t="s">
        <v>52</v>
      </c>
      <c r="J7" s="41">
        <f t="shared" si="21"/>
        <v>45416</v>
      </c>
      <c r="K7" s="41" t="str">
        <f t="shared" si="1"/>
        <v>A0504</v>
      </c>
      <c r="L7" s="34" t="str">
        <f>VLOOKUP(K7,[1]月行事予定!$B$6:$H$370,7)</f>
        <v>みどりの日みどりの日</v>
      </c>
      <c r="M7" s="19" t="str">
        <f t="shared" si="2"/>
        <v>○</v>
      </c>
      <c r="N7" s="47" t="s">
        <v>52</v>
      </c>
      <c r="O7" s="31">
        <f t="shared" si="22"/>
        <v>45447</v>
      </c>
      <c r="P7" s="31" t="str">
        <f t="shared" si="3"/>
        <v>A0604</v>
      </c>
      <c r="Q7" s="34" t="str">
        <f>VLOOKUP(P7,[1]月行事予定!$B$6:$H$370,7)</f>
        <v>岐阜県子ども会育成大会</v>
      </c>
      <c r="R7" s="19" t="str">
        <f t="shared" si="4"/>
        <v>○</v>
      </c>
      <c r="S7" s="47" t="s">
        <v>52</v>
      </c>
      <c r="T7" s="31">
        <f t="shared" si="23"/>
        <v>45477</v>
      </c>
      <c r="U7" s="31" t="str">
        <f t="shared" si="5"/>
        <v>A0704</v>
      </c>
      <c r="V7" s="34" t="str">
        <f>VLOOKUP(U7,[1]月行事予定!$B$6:$H$370,7)</f>
        <v>南朝　5年生栄養指導③④不登校対策事業「心理教育講習会」1520</v>
      </c>
      <c r="W7" s="54"/>
      <c r="X7" s="47" t="s">
        <v>52</v>
      </c>
      <c r="Y7" s="31">
        <f t="shared" si="24"/>
        <v>45508</v>
      </c>
      <c r="Z7" s="31" t="str">
        <f t="shared" si="6"/>
        <v>A0804</v>
      </c>
      <c r="AA7" s="34" t="str">
        <f>VLOOKUP(Z7,[1]月行事予定!$B$6:$H$370,7)</f>
        <v>日直を置かない日</v>
      </c>
      <c r="AB7" s="19" t="str">
        <f t="shared" si="7"/>
        <v>○</v>
      </c>
      <c r="AC7" s="47" t="s">
        <v>52</v>
      </c>
      <c r="AD7" s="31">
        <f t="shared" si="25"/>
        <v>45539</v>
      </c>
      <c r="AE7" s="31" t="str">
        <f t="shared" si="8"/>
        <v>A0904</v>
      </c>
      <c r="AF7" s="34" t="str">
        <f>VLOOKUP(AE7,[1]月行事予定!$B$6:$H$370,7)</f>
        <v>SC　人権図書1，4年打合せ</v>
      </c>
      <c r="AG7" s="19" t="str">
        <f t="shared" si="9"/>
        <v>○</v>
      </c>
      <c r="AH7" s="47" t="s">
        <v>52</v>
      </c>
      <c r="AI7" s="31">
        <f t="shared" si="26"/>
        <v>45569</v>
      </c>
      <c r="AJ7" s="31" t="str">
        <f t="shared" si="10"/>
        <v>A1004</v>
      </c>
      <c r="AK7" s="34" t="str">
        <f>VLOOKUP(AJ7,[1]月行事予定!$B$6:$H$370,7)</f>
        <v>朝読書(読み聞かせ)
5年生宿泊研修給食センター
就学時健診（今渡南小）</v>
      </c>
      <c r="AL7" s="19" t="str">
        <f t="shared" si="11"/>
        <v>○</v>
      </c>
      <c r="AM7" s="47" t="s">
        <v>52</v>
      </c>
      <c r="AN7" s="31">
        <f t="shared" si="27"/>
        <v>45600</v>
      </c>
      <c r="AO7" s="31" t="str">
        <f t="shared" si="12"/>
        <v>A1104</v>
      </c>
      <c r="AP7" s="34" t="str">
        <f>VLOOKUP(AO7,[1]月行事予定!$B$6:$H$370,7)</f>
        <v/>
      </c>
      <c r="AQ7" s="19" t="str">
        <f t="shared" si="13"/>
        <v>○</v>
      </c>
      <c r="AR7" s="47" t="s">
        <v>52</v>
      </c>
      <c r="AS7" s="31">
        <f t="shared" si="28"/>
        <v>45630</v>
      </c>
      <c r="AT7" s="31" t="str">
        <f t="shared" si="14"/>
        <v>A1204</v>
      </c>
      <c r="AU7" s="34" t="str">
        <f>VLOOKUP(AT7,[1]月行事予定!$B$6:$H$370,7)</f>
        <v>運営委員会◆小中校長会⑧重点講話④人権教育　牧ヶ野PMWEB</v>
      </c>
      <c r="AV7" s="54"/>
      <c r="AW7" s="47" t="s">
        <v>52</v>
      </c>
      <c r="AX7" s="31">
        <f t="shared" si="29"/>
        <v>45661</v>
      </c>
      <c r="AY7" s="31" t="str">
        <f t="shared" si="15"/>
        <v>B0104</v>
      </c>
      <c r="AZ7" s="42" t="str">
        <f>VLOOKUP(AY7,[1]月行事予定!$B$6:$H$370,7)</f>
        <v/>
      </c>
      <c r="BA7" s="19" t="str">
        <f t="shared" si="16"/>
        <v>○</v>
      </c>
      <c r="BB7" s="47" t="s">
        <v>52</v>
      </c>
      <c r="BC7" s="31">
        <f t="shared" si="30"/>
        <v>45692</v>
      </c>
      <c r="BD7" s="31" t="str">
        <f t="shared" si="17"/>
        <v>B0204</v>
      </c>
      <c r="BE7" s="34" t="str">
        <f>VLOOKUP(BD7,[1]月行事予定!$B$6:$H$370,7)</f>
        <v/>
      </c>
      <c r="BF7" s="19" t="str">
        <f t="shared" si="18"/>
        <v>○</v>
      </c>
      <c r="BG7" s="47" t="s">
        <v>52</v>
      </c>
      <c r="BH7" s="31">
        <f t="shared" si="31"/>
        <v>45720</v>
      </c>
      <c r="BI7" s="31" t="str">
        <f t="shared" si="19"/>
        <v>B0304</v>
      </c>
      <c r="BJ7" s="34" t="str">
        <f>VLOOKUP(BI7,[1]月行事予定!$B$6:$H$370,7)</f>
        <v>朝読書　正副分団長指導(昼）ロング　委員長放送(図書、情報)一覧提出（低）　</v>
      </c>
      <c r="BM7" s="30">
        <f>BM6+1</f>
        <v>40637</v>
      </c>
    </row>
    <row r="8" spans="1:65" ht="38.25" customHeight="1">
      <c r="C8" s="47" t="s">
        <v>53</v>
      </c>
      <c r="D8" s="33"/>
      <c r="E8" s="31">
        <f t="shared" si="20"/>
        <v>45387</v>
      </c>
      <c r="F8" s="31" t="str">
        <f t="shared" si="0"/>
        <v>A0405</v>
      </c>
      <c r="G8" s="28" t="str">
        <f>VLOOKUP(F8,[1]月行事予定!$B$6:$H$370,7)</f>
        <v>職員会　学年会　ほぼ20代研通訳サポーター研修会 市役所1530</v>
      </c>
      <c r="H8" s="19"/>
      <c r="I8" s="47" t="s">
        <v>53</v>
      </c>
      <c r="J8" s="41">
        <f t="shared" si="21"/>
        <v>45417</v>
      </c>
      <c r="K8" s="41" t="str">
        <f t="shared" si="1"/>
        <v>A0505</v>
      </c>
      <c r="L8" s="34" t="str">
        <f>VLOOKUP(K8,[1]月行事予定!$B$6:$H$370,7)</f>
        <v>こどもの日こどもの日</v>
      </c>
      <c r="M8" s="19" t="str">
        <f t="shared" si="2"/>
        <v>○</v>
      </c>
      <c r="N8" s="47" t="s">
        <v>53</v>
      </c>
      <c r="O8" s="31">
        <f t="shared" si="22"/>
        <v>45448</v>
      </c>
      <c r="P8" s="31" t="str">
        <f t="shared" si="3"/>
        <v>A0605</v>
      </c>
      <c r="Q8" s="34" t="str">
        <f>VLOOKUP(P8,[1]月行事予定!$B$6:$H$370,7)</f>
        <v>打合せ　個別学校見学900小中教頭会③　原田1400総合会館</v>
      </c>
      <c r="R8" s="19" t="str">
        <f t="shared" si="4"/>
        <v>○</v>
      </c>
      <c r="S8" s="47" t="s">
        <v>53</v>
      </c>
      <c r="T8" s="31">
        <f t="shared" si="23"/>
        <v>45478</v>
      </c>
      <c r="U8" s="31" t="str">
        <f t="shared" si="5"/>
        <v>A0705</v>
      </c>
      <c r="V8" s="34" t="str">
        <f>VLOOKUP(U8,[1]月行事予定!$B$6:$H$370,7)</f>
        <v>朝読書　ALT SSW
市教研市教研（小中） 養護教諭部会管理研高鷲小学校公表会　佐光山本</v>
      </c>
      <c r="W8" s="54"/>
      <c r="X8" s="47" t="s">
        <v>53</v>
      </c>
      <c r="Y8" s="31">
        <f t="shared" si="24"/>
        <v>45509</v>
      </c>
      <c r="Z8" s="31" t="str">
        <f t="shared" si="6"/>
        <v>A0805</v>
      </c>
      <c r="AA8" s="34" t="str">
        <f>VLOOKUP(Z8,[1]月行事予定!$B$6:$H$370,7)</f>
        <v/>
      </c>
      <c r="AB8" s="19" t="str">
        <f t="shared" si="7"/>
        <v>○</v>
      </c>
      <c r="AC8" s="47" t="s">
        <v>53</v>
      </c>
      <c r="AD8" s="31">
        <f t="shared" si="25"/>
        <v>45540</v>
      </c>
      <c r="AE8" s="31" t="str">
        <f t="shared" si="8"/>
        <v>A0905</v>
      </c>
      <c r="AF8" s="34" t="str">
        <f>VLOOKUP(AE8,[1]月行事予定!$B$6:$H$370,7)</f>
        <v>南朝
小中教頭会⑤　原田1400総合会館</v>
      </c>
      <c r="AG8" s="19" t="str">
        <f t="shared" si="9"/>
        <v/>
      </c>
      <c r="AH8" s="47" t="s">
        <v>53</v>
      </c>
      <c r="AI8" s="31">
        <f t="shared" si="26"/>
        <v>45570</v>
      </c>
      <c r="AJ8" s="31" t="str">
        <f t="shared" si="10"/>
        <v>A1005</v>
      </c>
      <c r="AK8" s="34" t="str">
        <f>VLOOKUP(AJ8,[1]月行事予定!$B$6:$H$370,7)</f>
        <v>5年生宿泊研修
もくT就学時健診（今渡北小）</v>
      </c>
      <c r="AL8" s="19" t="str">
        <f t="shared" si="11"/>
        <v>○</v>
      </c>
      <c r="AM8" s="47" t="s">
        <v>53</v>
      </c>
      <c r="AN8" s="31">
        <f t="shared" si="27"/>
        <v>45601</v>
      </c>
      <c r="AO8" s="31" t="str">
        <f t="shared" si="12"/>
        <v>A1105</v>
      </c>
      <c r="AP8" s="34" t="str">
        <f>VLOOKUP(AO8,[1]月行事予定!$B$6:$H$370,7)</f>
        <v/>
      </c>
      <c r="AQ8" s="19" t="str">
        <f t="shared" si="13"/>
        <v>○</v>
      </c>
      <c r="AR8" s="47" t="s">
        <v>53</v>
      </c>
      <c r="AS8" s="31">
        <f t="shared" si="28"/>
        <v>45631</v>
      </c>
      <c r="AT8" s="31" t="str">
        <f t="shared" si="14"/>
        <v>A1205</v>
      </c>
      <c r="AU8" s="34" t="str">
        <f>VLOOKUP(AT8,[1]月行事予定!$B$6:$H$370,7)</f>
        <v>4年生食に関する指導③④
SC シェイクアウト小中教頭会⑧原田1400総合会館</v>
      </c>
      <c r="AV8" s="54"/>
      <c r="AW8" s="47" t="s">
        <v>53</v>
      </c>
      <c r="AX8" s="31">
        <f t="shared" si="29"/>
        <v>45662</v>
      </c>
      <c r="AY8" s="31" t="str">
        <f t="shared" si="15"/>
        <v>B0105</v>
      </c>
      <c r="AZ8" s="42" t="str">
        <f>VLOOKUP(AY8,[1]月行事予定!$B$6:$H$370,7)</f>
        <v/>
      </c>
      <c r="BA8" s="19" t="str">
        <f t="shared" si="16"/>
        <v>○</v>
      </c>
      <c r="BB8" s="47" t="s">
        <v>53</v>
      </c>
      <c r="BC8" s="31">
        <f t="shared" si="30"/>
        <v>45693</v>
      </c>
      <c r="BD8" s="31" t="str">
        <f t="shared" si="17"/>
        <v>B0205</v>
      </c>
      <c r="BE8" s="34" t="str">
        <f>VLOOKUP(BD8,[1]月行事予定!$B$6:$H$370,7)</f>
        <v xml:space="preserve">学用品販売
指導部会
</v>
      </c>
      <c r="BF8" s="19" t="str">
        <f t="shared" si="18"/>
        <v>○</v>
      </c>
      <c r="BG8" s="47" t="s">
        <v>53</v>
      </c>
      <c r="BH8" s="31">
        <f t="shared" si="31"/>
        <v>45721</v>
      </c>
      <c r="BI8" s="31" t="str">
        <f t="shared" si="19"/>
        <v>B0305</v>
      </c>
      <c r="BJ8" s="34" t="str">
        <f>VLOOKUP(BI8,[1]月行事予定!$B$6:$H$370,7)</f>
        <v>朝読書　正副分団長指導(昼）ロング　委員長放送(図書、情報)一覧提出（低）　</v>
      </c>
      <c r="BM8" s="30">
        <f>BM7+1</f>
        <v>40638</v>
      </c>
    </row>
    <row r="9" spans="1:65" ht="38.25" customHeight="1">
      <c r="C9" s="47" t="s">
        <v>54</v>
      </c>
      <c r="D9" s="33"/>
      <c r="E9" s="31">
        <f t="shared" si="20"/>
        <v>45388</v>
      </c>
      <c r="F9" s="31" t="str">
        <f t="shared" si="0"/>
        <v>A0406</v>
      </c>
      <c r="G9" s="28" t="str">
        <f>VLOOKUP(F9,[1]月行事予定!$B$6:$H$370,7)</f>
        <v>入学式準備入学式準備　学年会給食物資選定委員会①
事務職員研修会　牧ヶ野1400研究所教科・領域等主担当主事会◇地区小中校長会役員会①</v>
      </c>
      <c r="H9" s="19" t="str">
        <f t="shared" ref="H9:H34" si="32">IF(WEEKDAY(J9)=7,"",IF(WEEKDAY(J9)=1,"","○"))</f>
        <v>○</v>
      </c>
      <c r="I9" s="47" t="s">
        <v>54</v>
      </c>
      <c r="J9" s="31">
        <f t="shared" si="21"/>
        <v>45418</v>
      </c>
      <c r="K9" s="31" t="str">
        <f t="shared" si="1"/>
        <v>A0506</v>
      </c>
      <c r="L9" s="34" t="str">
        <f>VLOOKUP(K9,[1]月行事予定!$B$6:$H$370,7)</f>
        <v/>
      </c>
      <c r="M9" s="19" t="str">
        <f t="shared" si="2"/>
        <v>○</v>
      </c>
      <c r="N9" s="47" t="s">
        <v>54</v>
      </c>
      <c r="O9" s="31">
        <f t="shared" si="22"/>
        <v>45449</v>
      </c>
      <c r="P9" s="31" t="str">
        <f t="shared" si="3"/>
        <v>A0606</v>
      </c>
      <c r="Q9" s="34" t="str">
        <f>VLOOKUP(P9,[1]月行事予定!$B$6:$H$370,7)</f>
        <v>4年生車いす体験AM　SC
1年生校外学習(通学路)SV訪問1500科学作品展運営委員会①日比野1545WEB県代議員会　大澤1500WEB</v>
      </c>
      <c r="R9" s="19" t="str">
        <f t="shared" si="4"/>
        <v/>
      </c>
      <c r="S9" s="47" t="s">
        <v>54</v>
      </c>
      <c r="T9" s="31">
        <f t="shared" si="23"/>
        <v>45479</v>
      </c>
      <c r="U9" s="31" t="str">
        <f t="shared" si="5"/>
        <v>A0706</v>
      </c>
      <c r="V9" s="34" t="str">
        <f>VLOOKUP(U9,[1]月行事予定!$B$6:$H$370,7)</f>
        <v>もくT　ロング(議)
クラブ小中教頭会④　原田1400総合会館</v>
      </c>
      <c r="W9" s="54"/>
      <c r="X9" s="47" t="s">
        <v>54</v>
      </c>
      <c r="Y9" s="31">
        <f t="shared" si="24"/>
        <v>45510</v>
      </c>
      <c r="Z9" s="31" t="str">
        <f t="shared" si="6"/>
        <v>A0806</v>
      </c>
      <c r="AA9" s="34" t="str">
        <f>VLOOKUP(Z9,[1]月行事予定!$B$6:$H$370,7)</f>
        <v/>
      </c>
      <c r="AB9" s="19" t="str">
        <f t="shared" si="7"/>
        <v>○</v>
      </c>
      <c r="AC9" s="47" t="s">
        <v>54</v>
      </c>
      <c r="AD9" s="31">
        <f t="shared" si="25"/>
        <v>45541</v>
      </c>
      <c r="AE9" s="31" t="str">
        <f t="shared" si="8"/>
        <v>A0906</v>
      </c>
      <c r="AF9" s="34" t="str">
        <f>VLOOKUP(AE9,[1]月行事予定!$B$6:$H$370,7)</f>
        <v>朝読書　命を守る訓練
クラブ　ロング科学作品展運営委員会②搬入審査日比野1330福祉センター</v>
      </c>
      <c r="AG9" s="19" t="str">
        <f t="shared" si="9"/>
        <v/>
      </c>
      <c r="AH9" s="47" t="s">
        <v>54</v>
      </c>
      <c r="AI9" s="31">
        <f t="shared" si="26"/>
        <v>45571</v>
      </c>
      <c r="AJ9" s="31" t="str">
        <f t="shared" si="10"/>
        <v>A1006</v>
      </c>
      <c r="AK9" s="34" t="str">
        <f>VLOOKUP(AJ9,[1]月行事予定!$B$6:$H$370,7)</f>
        <v>前期終業式　ALT
前期終業式前期終業式
◇可児市ＳＣ協議会③渡邉900総合会館</v>
      </c>
      <c r="AL9" s="19" t="str">
        <f t="shared" si="11"/>
        <v>○</v>
      </c>
      <c r="AM9" s="47" t="s">
        <v>54</v>
      </c>
      <c r="AN9" s="31">
        <f t="shared" si="27"/>
        <v>45602</v>
      </c>
      <c r="AO9" s="31" t="str">
        <f t="shared" si="12"/>
        <v>A1106</v>
      </c>
      <c r="AP9" s="34" t="str">
        <f>VLOOKUP(AO9,[1]月行事予定!$B$6:$H$370,7)</f>
        <v>なやみアンケート～10日Q-U研修1515
学校運営協議会堀田1000春里小</v>
      </c>
      <c r="AQ9" s="19" t="str">
        <f t="shared" si="13"/>
        <v>○</v>
      </c>
      <c r="AR9" s="47" t="s">
        <v>54</v>
      </c>
      <c r="AS9" s="31">
        <f t="shared" si="28"/>
        <v>45632</v>
      </c>
      <c r="AT9" s="31" t="str">
        <f t="shared" si="14"/>
        <v>A1206</v>
      </c>
      <c r="AU9" s="34" t="str">
        <f>VLOOKUP(AT9,[1]月行事予定!$B$6:$H$370,7)</f>
        <v>朝読書　支援学級音楽療法②
ロング　市教研（小中）②養護教諭部会管理研③学級経営基礎形成　大石西尾佐々木PM総合庁舎</v>
      </c>
      <c r="AV9" s="54"/>
      <c r="AW9" s="47" t="s">
        <v>54</v>
      </c>
      <c r="AX9" s="31">
        <f t="shared" si="29"/>
        <v>45663</v>
      </c>
      <c r="AY9" s="31" t="str">
        <f t="shared" si="15"/>
        <v>B0106</v>
      </c>
      <c r="AZ9" s="42" t="str">
        <f>VLOOKUP(AY9,[1]月行事予定!$B$6:$H$370,7)</f>
        <v/>
      </c>
      <c r="BA9" s="19" t="str">
        <f t="shared" si="16"/>
        <v>○</v>
      </c>
      <c r="BB9" s="47" t="s">
        <v>54</v>
      </c>
      <c r="BC9" s="31">
        <f t="shared" si="30"/>
        <v>45694</v>
      </c>
      <c r="BD9" s="31" t="str">
        <f t="shared" si="17"/>
        <v>B0206</v>
      </c>
      <c r="BE9" s="34" t="str">
        <f>VLOOKUP(BD9,[1]月行事予定!$B$6:$H$370,7)</f>
        <v>SC小中教頭会⑩新規採用養護教諭研修（小中義高特）</v>
      </c>
      <c r="BF9" s="19" t="str">
        <f t="shared" si="18"/>
        <v>○</v>
      </c>
      <c r="BG9" s="47" t="s">
        <v>54</v>
      </c>
      <c r="BH9" s="31">
        <f t="shared" si="31"/>
        <v>45722</v>
      </c>
      <c r="BI9" s="31" t="str">
        <f t="shared" si="19"/>
        <v>B0306</v>
      </c>
      <c r="BJ9" s="34" t="str">
        <f>VLOOKUP(BI9,[1]月行事予定!$B$6:$H$370,7)</f>
        <v>朝読書　正副分団長指導(昼）ロング　委員長放送(図書、情報)一覧提出（低）　</v>
      </c>
      <c r="BM9" s="30">
        <f>BM8+1</f>
        <v>40639</v>
      </c>
    </row>
    <row r="10" spans="1:65" ht="38.25" customHeight="1">
      <c r="C10" s="47" t="s">
        <v>55</v>
      </c>
      <c r="D10" s="19" t="str">
        <f t="shared" ref="D10:D34" si="33">IF(WEEKDAY(E10)=7,"",IF(WEEKDAY(E10)=1,"","○"))</f>
        <v/>
      </c>
      <c r="E10" s="31">
        <f t="shared" si="20"/>
        <v>45389</v>
      </c>
      <c r="F10" s="31" t="str">
        <f t="shared" si="0"/>
        <v>A0407</v>
      </c>
      <c r="G10" s="28" t="str">
        <f>VLOOKUP(F10,[1]月行事予定!$B$6:$H$370,7)</f>
        <v>前期始業式・入学式職員写真
校外学習検討委員会</v>
      </c>
      <c r="H10" s="19" t="str">
        <f t="shared" si="32"/>
        <v>○</v>
      </c>
      <c r="I10" s="47" t="s">
        <v>55</v>
      </c>
      <c r="J10" s="31">
        <f t="shared" si="21"/>
        <v>45419</v>
      </c>
      <c r="K10" s="31" t="str">
        <f t="shared" si="1"/>
        <v>A0507</v>
      </c>
      <c r="L10" s="34" t="str">
        <f>VLOOKUP(K10,[1]月行事予定!$B$6:$H$370,7)</f>
        <v/>
      </c>
      <c r="M10" s="19" t="str">
        <f t="shared" si="2"/>
        <v>○</v>
      </c>
      <c r="N10" s="47" t="s">
        <v>55</v>
      </c>
      <c r="O10" s="31">
        <f t="shared" si="22"/>
        <v>45450</v>
      </c>
      <c r="P10" s="31" t="str">
        <f t="shared" si="3"/>
        <v>A0607</v>
      </c>
      <c r="Q10" s="34" t="str">
        <f>VLOOKUP(P10,[1]月行事予定!$B$6:$H$370,7)</f>
        <v>朝読書(読み聞かせ)　ロング
SSW学校所員会②　山本1530総合会館</v>
      </c>
      <c r="R10" s="19" t="str">
        <f t="shared" si="4"/>
        <v/>
      </c>
      <c r="S10" s="47" t="s">
        <v>55</v>
      </c>
      <c r="T10" s="31">
        <f t="shared" si="23"/>
        <v>45480</v>
      </c>
      <c r="U10" s="31" t="str">
        <f t="shared" si="5"/>
        <v>A0707</v>
      </c>
      <c r="V10" s="34" t="str">
        <f>VLOOKUP(U10,[1]月行事予定!$B$6:$H$370,7)</f>
        <v>E.T</v>
      </c>
      <c r="W10" s="54"/>
      <c r="X10" s="47" t="s">
        <v>55</v>
      </c>
      <c r="Y10" s="31">
        <f t="shared" si="24"/>
        <v>45511</v>
      </c>
      <c r="Z10" s="31" t="str">
        <f t="shared" si="6"/>
        <v>A0807</v>
      </c>
      <c r="AA10" s="34" t="str">
        <f>VLOOKUP(Z10,[1]月行事予定!$B$6:$H$370,7)</f>
        <v>日直を置かない日</v>
      </c>
      <c r="AB10" s="19" t="str">
        <f t="shared" si="7"/>
        <v/>
      </c>
      <c r="AC10" s="47" t="s">
        <v>55</v>
      </c>
      <c r="AD10" s="31">
        <f t="shared" si="25"/>
        <v>45542</v>
      </c>
      <c r="AE10" s="31" t="str">
        <f t="shared" si="8"/>
        <v>A0907</v>
      </c>
      <c r="AF10" s="34" t="str">
        <f>VLOOKUP(AE10,[1]月行事予定!$B$6:$H$370,7)</f>
        <v xml:space="preserve">もくT 5年森林文化アカデミー愛の一声運動7:40～社会科作品展運営委員会②搬入審査　海江田1330福祉センター
</v>
      </c>
      <c r="AG10" s="19" t="str">
        <f t="shared" si="9"/>
        <v>○</v>
      </c>
      <c r="AH10" s="47" t="s">
        <v>55</v>
      </c>
      <c r="AI10" s="31">
        <f t="shared" si="26"/>
        <v>45572</v>
      </c>
      <c r="AJ10" s="31" t="str">
        <f t="shared" si="10"/>
        <v>A1007</v>
      </c>
      <c r="AK10" s="34" t="str">
        <f>VLOOKUP(AJ10,[1]月行事予定!$B$6:$H$370,7)</f>
        <v/>
      </c>
      <c r="AL10" s="19" t="str">
        <f t="shared" si="11"/>
        <v>○</v>
      </c>
      <c r="AM10" s="47" t="s">
        <v>55</v>
      </c>
      <c r="AN10" s="31">
        <f t="shared" si="27"/>
        <v>45603</v>
      </c>
      <c r="AO10" s="31" t="str">
        <f t="shared" si="12"/>
        <v>A1107</v>
      </c>
      <c r="AP10" s="34" t="str">
        <f>VLOOKUP(AO10,[1]月行事予定!$B$6:$H$370,7)</f>
        <v>SC初任者研修連携校研修会場小中教頭会⑦ 原田1400総合会館</v>
      </c>
      <c r="AQ10" s="19" t="str">
        <f t="shared" si="13"/>
        <v/>
      </c>
      <c r="AR10" s="47" t="s">
        <v>55</v>
      </c>
      <c r="AS10" s="31">
        <f t="shared" si="28"/>
        <v>45633</v>
      </c>
      <c r="AT10" s="31" t="str">
        <f t="shared" si="14"/>
        <v>A1207</v>
      </c>
      <c r="AU10" s="34" t="str">
        <f>VLOOKUP(AT10,[1]月行事予定!$B$6:$H$370,7)</f>
        <v>もくT　クラブ　ひびきあい集会給食物資選定委員会⑧佐々木1530給食センター
人事懇談　堀田950教育長室</v>
      </c>
      <c r="AV10" s="19" t="str">
        <f t="shared" ref="AV10:AV34" si="34">IF(WEEKDAY(AX10)=7,"",IF(WEEKDAY(AX10)=1,"","○"))</f>
        <v>○</v>
      </c>
      <c r="AW10" s="47" t="s">
        <v>55</v>
      </c>
      <c r="AX10" s="31">
        <f t="shared" si="29"/>
        <v>45664</v>
      </c>
      <c r="AY10" s="31" t="str">
        <f t="shared" si="15"/>
        <v>B0107</v>
      </c>
      <c r="AZ10" s="42" t="str">
        <f>VLOOKUP(AY10,[1]月行事予定!$B$6:$H$370,7)</f>
        <v/>
      </c>
      <c r="BA10" s="19" t="str">
        <f t="shared" si="16"/>
        <v>○</v>
      </c>
      <c r="BB10" s="47" t="s">
        <v>55</v>
      </c>
      <c r="BC10" s="31">
        <f t="shared" si="30"/>
        <v>45695</v>
      </c>
      <c r="BD10" s="31" t="str">
        <f t="shared" si="17"/>
        <v>B0207</v>
      </c>
      <c r="BE10" s="34" t="str">
        <f>VLOOKUP(BD10,[1]月行事予定!$B$6:$H$370,7)</f>
        <v>朝読書(読み聞かせ)
ロング　　ALTＩＣＴ教育担当者会③
教育支援委員会指導部会③岐阜県人権教育協議会②</v>
      </c>
      <c r="BF10" s="19" t="str">
        <f t="shared" si="18"/>
        <v>○</v>
      </c>
      <c r="BG10" s="47" t="s">
        <v>55</v>
      </c>
      <c r="BH10" s="31">
        <f t="shared" si="31"/>
        <v>45723</v>
      </c>
      <c r="BI10" s="31" t="str">
        <f t="shared" si="19"/>
        <v>B0307</v>
      </c>
      <c r="BJ10" s="34" t="str">
        <f>VLOOKUP(BI10,[1]月行事予定!$B$6:$H$370,7)</f>
        <v>朝読書　正副分団長指導(昼）ロング　委員長放送(図書、情報)一覧提出（低）　</v>
      </c>
    </row>
    <row r="11" spans="1:65" ht="38.25" customHeight="1">
      <c r="C11" s="47" t="s">
        <v>56</v>
      </c>
      <c r="D11" s="19" t="str">
        <f t="shared" si="33"/>
        <v>○</v>
      </c>
      <c r="E11" s="31">
        <f t="shared" si="20"/>
        <v>45390</v>
      </c>
      <c r="F11" s="31" t="str">
        <f t="shared" si="0"/>
        <v>A0408</v>
      </c>
      <c r="G11" s="28" t="str">
        <f>VLOOKUP(F11,[1]月行事予定!$B$6:$H$370,7)</f>
        <v/>
      </c>
      <c r="H11" s="19" t="str">
        <f t="shared" si="32"/>
        <v>○</v>
      </c>
      <c r="I11" s="47" t="s">
        <v>56</v>
      </c>
      <c r="J11" s="31">
        <f t="shared" si="21"/>
        <v>45420</v>
      </c>
      <c r="K11" s="31" t="str">
        <f t="shared" si="1"/>
        <v>A0508</v>
      </c>
      <c r="L11" s="34" t="str">
        <f>VLOOKUP(K11,[1]月行事予定!$B$6:$H$370,7)</f>
        <v>自主学習取り組んでみよう週間～12日
エピペン・心肺蘇生研修◆小中校長会② 堀田1330総合会館</v>
      </c>
      <c r="M11" s="19" t="str">
        <f t="shared" si="2"/>
        <v/>
      </c>
      <c r="N11" s="47" t="s">
        <v>56</v>
      </c>
      <c r="O11" s="31">
        <f t="shared" si="22"/>
        <v>45451</v>
      </c>
      <c r="P11" s="31" t="str">
        <f t="shared" si="3"/>
        <v>A0608</v>
      </c>
      <c r="Q11" s="34" t="str">
        <f>VLOOKUP(P11,[1]月行事予定!$B$6:$H$370,7)</f>
        <v>もくT
委員会</v>
      </c>
      <c r="R11" s="19" t="str">
        <f t="shared" si="4"/>
        <v>○</v>
      </c>
      <c r="S11" s="47" t="s">
        <v>56</v>
      </c>
      <c r="T11" s="31">
        <f t="shared" si="23"/>
        <v>45481</v>
      </c>
      <c r="U11" s="31" t="str">
        <f t="shared" si="5"/>
        <v>A0708</v>
      </c>
      <c r="V11" s="34" t="str">
        <f>VLOOKUP(U11,[1]月行事予定!$B$6:$H$370,7)</f>
        <v/>
      </c>
      <c r="W11" s="54"/>
      <c r="X11" s="47" t="s">
        <v>56</v>
      </c>
      <c r="Y11" s="31">
        <f t="shared" si="24"/>
        <v>45512</v>
      </c>
      <c r="Z11" s="31" t="str">
        <f t="shared" si="6"/>
        <v>A0808</v>
      </c>
      <c r="AA11" s="34" t="str">
        <f>VLOOKUP(Z11,[1]月行事予定!$B$6:$H$370,7)</f>
        <v>日直を置かない日</v>
      </c>
      <c r="AB11" s="19" t="str">
        <f t="shared" si="7"/>
        <v/>
      </c>
      <c r="AC11" s="47" t="s">
        <v>56</v>
      </c>
      <c r="AD11" s="31">
        <f t="shared" si="25"/>
        <v>45543</v>
      </c>
      <c r="AE11" s="31" t="str">
        <f t="shared" si="8"/>
        <v>A0908</v>
      </c>
      <c r="AF11" s="34" t="str">
        <f>VLOOKUP(AE11,[1]月行事予定!$B$6:$H$370,7)</f>
        <v>E.T　ALT　人権図書2，5年読書感想文コンクール運営委員会②審査　堀田竹田1330総合会館</v>
      </c>
      <c r="AG11" s="19"/>
      <c r="AH11" s="47" t="s">
        <v>56</v>
      </c>
      <c r="AI11" s="41">
        <f t="shared" si="26"/>
        <v>45573</v>
      </c>
      <c r="AJ11" s="41" t="str">
        <f t="shared" si="10"/>
        <v>A1008</v>
      </c>
      <c r="AK11" s="34" t="str">
        <f>VLOOKUP(AJ11,[1]月行事予定!$B$6:$H$370,7)</f>
        <v/>
      </c>
      <c r="AL11" s="19" t="str">
        <f t="shared" si="11"/>
        <v>○</v>
      </c>
      <c r="AM11" s="47" t="s">
        <v>56</v>
      </c>
      <c r="AN11" s="31">
        <f t="shared" si="27"/>
        <v>45604</v>
      </c>
      <c r="AO11" s="31" t="str">
        <f t="shared" si="12"/>
        <v>A1108</v>
      </c>
      <c r="AP11" s="34" t="str">
        <f>VLOOKUP(AO11,[1]月行事予定!$B$6:$H$370,7)</f>
        <v xml:space="preserve">朝読書(読み聞かせ)　ロング(議)支援学級音楽療法②　ALT教育支援委員会全体会②山内1530総合会館
</v>
      </c>
      <c r="AQ11" s="19" t="str">
        <f t="shared" si="13"/>
        <v/>
      </c>
      <c r="AR11" s="47" t="s">
        <v>56</v>
      </c>
      <c r="AS11" s="31">
        <f t="shared" si="28"/>
        <v>45634</v>
      </c>
      <c r="AT11" s="31" t="str">
        <f t="shared" si="14"/>
        <v>A1208</v>
      </c>
      <c r="AU11" s="34" t="str">
        <f>VLOOKUP(AT11,[1]月行事予定!$B$6:$H$370,7)</f>
        <v xml:space="preserve">E.T　ALT　6年薬物乱用防止講座②
</v>
      </c>
      <c r="AV11" s="71"/>
      <c r="AW11" s="47" t="s">
        <v>56</v>
      </c>
      <c r="AX11" s="41">
        <f t="shared" si="29"/>
        <v>45665</v>
      </c>
      <c r="AY11" s="41" t="str">
        <f t="shared" si="15"/>
        <v>B0108</v>
      </c>
      <c r="AZ11" s="42" t="str">
        <f>VLOOKUP(AY11,[1]月行事予定!$B$6:$H$370,7)</f>
        <v>成人の日</v>
      </c>
      <c r="BA11" s="19" t="str">
        <f t="shared" si="16"/>
        <v/>
      </c>
      <c r="BB11" s="47" t="s">
        <v>56</v>
      </c>
      <c r="BC11" s="31">
        <f t="shared" si="30"/>
        <v>45696</v>
      </c>
      <c r="BD11" s="31" t="str">
        <f t="shared" si="17"/>
        <v>B0208</v>
      </c>
      <c r="BE11" s="34" t="str">
        <f>VLOOKUP(BD11,[1]月行事予定!$B$6:$H$370,7)</f>
        <v>もくT
クラブ(見学）縦⑤給食物資選定委員会⑩佐々木1530給食センター
事務職員部会　牧ヶ野1400中恵土地区C　
不登校児童生徒対策委員会③　西久保1530総合会館本部役員会　大澤1530長森南小
県小中学校教頭会代議員会</v>
      </c>
      <c r="BF11" s="19" t="str">
        <f t="shared" si="18"/>
        <v/>
      </c>
      <c r="BG11" s="47" t="s">
        <v>56</v>
      </c>
      <c r="BH11" s="31">
        <f t="shared" si="31"/>
        <v>45724</v>
      </c>
      <c r="BI11" s="31" t="str">
        <f t="shared" si="19"/>
        <v>B0308</v>
      </c>
      <c r="BJ11" s="34" t="str">
        <f>VLOOKUP(BI11,[1]月行事予定!$B$6:$H$370,7)</f>
        <v>朝読書　正副分団長指導(昼）ロング　委員長放送(図書、情報)一覧提出（低）　</v>
      </c>
    </row>
    <row r="12" spans="1:65" ht="38.25" customHeight="1">
      <c r="C12" s="47" t="s">
        <v>57</v>
      </c>
      <c r="D12" s="19" t="str">
        <f t="shared" si="33"/>
        <v>○</v>
      </c>
      <c r="E12" s="31">
        <f t="shared" si="20"/>
        <v>45391</v>
      </c>
      <c r="F12" s="31" t="str">
        <f t="shared" si="0"/>
        <v>A0409</v>
      </c>
      <c r="G12" s="28" t="str">
        <f>VLOOKUP(F12,[1]月行事予定!$B$6:$H$370,7)</f>
        <v/>
      </c>
      <c r="H12" s="19" t="str">
        <f t="shared" si="32"/>
        <v>○</v>
      </c>
      <c r="I12" s="47" t="s">
        <v>57</v>
      </c>
      <c r="J12" s="31">
        <f t="shared" si="21"/>
        <v>45421</v>
      </c>
      <c r="K12" s="31" t="str">
        <f t="shared" si="1"/>
        <v>A0509</v>
      </c>
      <c r="L12" s="34" t="str">
        <f>VLOOKUP(K12,[1]月行事予定!$B$6:$H$370,7)</f>
        <v xml:space="preserve">3・4年交通安全教室 　SC指導部会 打合せ 図書館協議会　堀田1330可児市図書館
 初任研（小中義）
</v>
      </c>
      <c r="M12" s="19" t="str">
        <f t="shared" si="2"/>
        <v/>
      </c>
      <c r="N12" s="47" t="s">
        <v>57</v>
      </c>
      <c r="O12" s="31">
        <f t="shared" si="22"/>
        <v>45452</v>
      </c>
      <c r="P12" s="31" t="str">
        <f t="shared" si="3"/>
        <v>A0609</v>
      </c>
      <c r="Q12" s="34" t="str">
        <f>VLOOKUP(P12,[1]月行事予定!$B$6:$H$370,7)</f>
        <v>E.T ６年生校外学習(名古屋市科学館)　ALT社会科作品展運営委員会①　海江田1545WEB
教育支援委員会指導部会① 山内1530総合会館</v>
      </c>
      <c r="R12" s="19" t="str">
        <f t="shared" si="4"/>
        <v>○</v>
      </c>
      <c r="S12" s="47" t="s">
        <v>57</v>
      </c>
      <c r="T12" s="31">
        <f t="shared" si="23"/>
        <v>45482</v>
      </c>
      <c r="U12" s="31" t="str">
        <f t="shared" si="5"/>
        <v>A0709</v>
      </c>
      <c r="V12" s="34" t="str">
        <f>VLOOKUP(U12,[1]月行事予定!$B$6:$H$370,7)</f>
        <v/>
      </c>
      <c r="W12" s="54"/>
      <c r="X12" s="47" t="s">
        <v>57</v>
      </c>
      <c r="Y12" s="31">
        <f t="shared" si="24"/>
        <v>45513</v>
      </c>
      <c r="Z12" s="31" t="str">
        <f t="shared" si="6"/>
        <v>A0809</v>
      </c>
      <c r="AA12" s="34" t="str">
        <f>VLOOKUP(Z12,[1]月行事予定!$B$6:$H$370,7)</f>
        <v>日直を置かない日</v>
      </c>
      <c r="AB12" s="19" t="str">
        <f t="shared" si="7"/>
        <v>○</v>
      </c>
      <c r="AC12" s="47" t="s">
        <v>57</v>
      </c>
      <c r="AD12" s="31">
        <f t="shared" si="25"/>
        <v>45544</v>
      </c>
      <c r="AE12" s="31" t="str">
        <f t="shared" si="8"/>
        <v>A0909</v>
      </c>
      <c r="AF12" s="34" t="str">
        <f>VLOOKUP(AE12,[1]月行事予定!$B$6:$H$370,7)</f>
        <v xml:space="preserve">◆科学･社会科作品展
◆可児・御嵩発明くふう展
可児市福祉センター
</v>
      </c>
      <c r="AG12" s="19" t="str">
        <f t="shared" si="9"/>
        <v>○</v>
      </c>
      <c r="AH12" s="47" t="s">
        <v>57</v>
      </c>
      <c r="AI12" s="31">
        <f t="shared" si="26"/>
        <v>45574</v>
      </c>
      <c r="AJ12" s="31" t="str">
        <f t="shared" si="10"/>
        <v>A1009</v>
      </c>
      <c r="AK12" s="34" t="str">
        <f>VLOOKUP(AJ12,[1]月行事予定!$B$6:$H$370,7)</f>
        <v>スポーツの日</v>
      </c>
      <c r="AL12" s="19" t="str">
        <f t="shared" si="11"/>
        <v/>
      </c>
      <c r="AM12" s="47" t="s">
        <v>57</v>
      </c>
      <c r="AN12" s="31">
        <f t="shared" si="27"/>
        <v>45605</v>
      </c>
      <c r="AO12" s="31" t="str">
        <f t="shared" si="12"/>
        <v>A1109</v>
      </c>
      <c r="AP12" s="34" t="str">
        <f>VLOOKUP(AO12,[1]月行事予定!$B$6:$H$370,7)</f>
        <v xml:space="preserve">もくT
クラブ愛の一声運動7:40～
学校所員会研究授業　山本930可児学校保健会 学校保健研究総会 堀田西久保1330中恵土地区C
</v>
      </c>
      <c r="AQ12" s="19" t="str">
        <f t="shared" si="13"/>
        <v>○</v>
      </c>
      <c r="AR12" s="47" t="s">
        <v>57</v>
      </c>
      <c r="AS12" s="31">
        <f t="shared" si="28"/>
        <v>45635</v>
      </c>
      <c r="AT12" s="31" t="str">
        <f t="shared" si="14"/>
        <v>A1209</v>
      </c>
      <c r="AU12" s="34" t="str">
        <f>VLOOKUP(AT12,[1]月行事予定!$B$6:$H$370,7)</f>
        <v/>
      </c>
      <c r="AV12" s="19" t="str">
        <f t="shared" si="34"/>
        <v>○</v>
      </c>
      <c r="AW12" s="47" t="s">
        <v>57</v>
      </c>
      <c r="AX12" s="31">
        <f t="shared" si="29"/>
        <v>45666</v>
      </c>
      <c r="AY12" s="31" t="str">
        <f t="shared" si="15"/>
        <v>B0109</v>
      </c>
      <c r="AZ12" s="34" t="str">
        <f>VLOOKUP(AY12,[1]月行事予定!$B$6:$H$370,7)</f>
        <v>全校朝会　指導部会(教育課程)冬季休業日後授業開始日</v>
      </c>
      <c r="BA12" s="19" t="str">
        <f t="shared" si="16"/>
        <v/>
      </c>
      <c r="BB12" s="47" t="s">
        <v>57</v>
      </c>
      <c r="BC12" s="31">
        <f t="shared" si="30"/>
        <v>45697</v>
      </c>
      <c r="BD12" s="31" t="str">
        <f t="shared" si="17"/>
        <v>B0209</v>
      </c>
      <c r="BE12" s="34" t="str">
        <f>VLOOKUP(BD12,[1]月行事予定!$B$6:$H$370,7)</f>
        <v>E.T　ALT初任者指導委員会③学校給食センター運営委員会②５教科主事会③国社数理英</v>
      </c>
      <c r="BF12" s="19" t="str">
        <f t="shared" si="18"/>
        <v/>
      </c>
      <c r="BG12" s="47" t="s">
        <v>57</v>
      </c>
      <c r="BH12" s="31">
        <f t="shared" si="31"/>
        <v>45725</v>
      </c>
      <c r="BI12" s="31" t="str">
        <f t="shared" si="19"/>
        <v>B0309</v>
      </c>
      <c r="BJ12" s="34" t="str">
        <f>VLOOKUP(BI12,[1]月行事予定!$B$6:$H$370,7)</f>
        <v>朝読書　正副分団長指導(昼）ロング　委員長放送(図書、情報)一覧提出（低）　</v>
      </c>
    </row>
    <row r="13" spans="1:65" ht="38.25" customHeight="1">
      <c r="C13" s="47" t="s">
        <v>58</v>
      </c>
      <c r="D13" s="19" t="str">
        <f t="shared" si="33"/>
        <v>○</v>
      </c>
      <c r="E13" s="31">
        <f t="shared" si="20"/>
        <v>45392</v>
      </c>
      <c r="F13" s="31" t="str">
        <f t="shared" si="0"/>
        <v>A0410</v>
      </c>
      <c r="G13" s="28" t="str">
        <f>VLOOKUP(F13,[1]月行事予定!$B$6:$H$370,7)</f>
        <v>打合せ　学年部会 通学路点検初長連【紙面】・初指連①佐光谷貝
◇地区小中校長会理事会①
◇地区中学校長会代表者会①</v>
      </c>
      <c r="H13" s="19" t="str">
        <f t="shared" si="32"/>
        <v>○</v>
      </c>
      <c r="I13" s="47" t="s">
        <v>58</v>
      </c>
      <c r="J13" s="31">
        <f t="shared" si="21"/>
        <v>45422</v>
      </c>
      <c r="K13" s="31" t="str">
        <f t="shared" si="1"/>
        <v>A0510</v>
      </c>
      <c r="L13" s="34" t="str">
        <f>VLOOKUP(K13,[1]月行事予定!$B$6:$H$370,7)</f>
        <v xml:space="preserve">朝読書(読み聞かせ)　ロング(議)　1年生栄養指導③小中教頭会②　原田1400総合会館
</v>
      </c>
      <c r="M13" s="19" t="str">
        <f t="shared" si="2"/>
        <v>○</v>
      </c>
      <c r="N13" s="47" t="s">
        <v>58</v>
      </c>
      <c r="O13" s="31">
        <f t="shared" si="22"/>
        <v>45453</v>
      </c>
      <c r="P13" s="31" t="str">
        <f t="shared" si="3"/>
        <v>A0610</v>
      </c>
      <c r="Q13" s="34" t="str">
        <f>VLOOKUP(P13,[1]月行事予定!$B$6:$H$370,7)</f>
        <v/>
      </c>
      <c r="R13" s="19" t="str">
        <f t="shared" si="4"/>
        <v>○</v>
      </c>
      <c r="S13" s="47" t="s">
        <v>58</v>
      </c>
      <c r="T13" s="31">
        <f t="shared" si="23"/>
        <v>45483</v>
      </c>
      <c r="U13" s="31" t="str">
        <f t="shared" si="5"/>
        <v>A0710</v>
      </c>
      <c r="V13" s="34" t="str">
        <f>VLOOKUP(U13,[1]月行事予定!$B$6:$H$370,7)</f>
        <v>分団長指導(昼）
教育支援委員会観察訪問1035</v>
      </c>
      <c r="W13" s="54"/>
      <c r="X13" s="47" t="s">
        <v>58</v>
      </c>
      <c r="Y13" s="31">
        <f t="shared" si="24"/>
        <v>45514</v>
      </c>
      <c r="Z13" s="31" t="str">
        <f t="shared" si="6"/>
        <v>A0810</v>
      </c>
      <c r="AA13" s="34" t="str">
        <f>VLOOKUP(Z13,[1]月行事予定!$B$6:$H$370,7)</f>
        <v>日直を置かない日</v>
      </c>
      <c r="AB13" s="19" t="str">
        <f t="shared" si="7"/>
        <v>○</v>
      </c>
      <c r="AC13" s="47" t="s">
        <v>58</v>
      </c>
      <c r="AD13" s="31">
        <f t="shared" si="25"/>
        <v>45545</v>
      </c>
      <c r="AE13" s="31" t="str">
        <f t="shared" si="8"/>
        <v>A0910</v>
      </c>
      <c r="AF13" s="34" t="str">
        <f>VLOOKUP(AE13,[1]月行事予定!$B$6:$H$370,7)</f>
        <v>◆科学･社会科作品展
◆可児・御嵩発明くふう展</v>
      </c>
      <c r="AG13" s="19" t="str">
        <f t="shared" si="9"/>
        <v>○</v>
      </c>
      <c r="AH13" s="47" t="s">
        <v>58</v>
      </c>
      <c r="AI13" s="31">
        <f t="shared" si="26"/>
        <v>45575</v>
      </c>
      <c r="AJ13" s="41" t="str">
        <f t="shared" si="10"/>
        <v>A1010</v>
      </c>
      <c r="AK13" s="34" t="str">
        <f>VLOOKUP(AJ13,[1]月行事予定!$B$6:$H$370,7)</f>
        <v>SC ロング 3年食に関する指導　4年ガイドヘルプ体験①～④ネットサービス停止1530～1600
不登校対策学校訪問1500</v>
      </c>
      <c r="AL13" s="19" t="str">
        <f t="shared" si="11"/>
        <v/>
      </c>
      <c r="AM13" s="47" t="s">
        <v>58</v>
      </c>
      <c r="AN13" s="31">
        <f t="shared" si="27"/>
        <v>45606</v>
      </c>
      <c r="AO13" s="31" t="str">
        <f t="shared" si="12"/>
        <v>A1110</v>
      </c>
      <c r="AP13" s="34" t="str">
        <f>VLOOKUP(AO13,[1]月行事予定!$B$6:$H$370,7)</f>
        <v xml:space="preserve">E.T事務職員部会②牧ヶ野1400市役所
授業改善講座大澤PMWEB
</v>
      </c>
      <c r="AQ13" s="19" t="str">
        <f t="shared" si="13"/>
        <v>○</v>
      </c>
      <c r="AR13" s="47" t="s">
        <v>58</v>
      </c>
      <c r="AS13" s="31">
        <f t="shared" si="28"/>
        <v>45636</v>
      </c>
      <c r="AT13" s="31" t="str">
        <f t="shared" si="14"/>
        <v>A1210</v>
      </c>
      <c r="AU13" s="34" t="str">
        <f>VLOOKUP(AT13,[1]月行事予定!$B$6:$H$370,7)</f>
        <v/>
      </c>
      <c r="AV13" s="19" t="str">
        <f t="shared" si="34"/>
        <v>○</v>
      </c>
      <c r="AW13" s="47" t="s">
        <v>58</v>
      </c>
      <c r="AX13" s="31">
        <f t="shared" si="29"/>
        <v>45667</v>
      </c>
      <c r="AY13" s="31" t="str">
        <f t="shared" si="15"/>
        <v>B0110</v>
      </c>
      <c r="AZ13" s="34" t="str">
        <f>VLOOKUP(AY13,[1]月行事予定!$B$6:$H$370,7)</f>
        <v>朝読書　支援学級音楽療法②
ロング</v>
      </c>
      <c r="BA13" s="19" t="str">
        <f t="shared" si="16"/>
        <v>○</v>
      </c>
      <c r="BB13" s="47" t="s">
        <v>58</v>
      </c>
      <c r="BC13" s="31">
        <f t="shared" si="30"/>
        <v>45698</v>
      </c>
      <c r="BD13" s="31" t="str">
        <f t="shared" si="17"/>
        <v>B0210</v>
      </c>
      <c r="BE13" s="34" t="str">
        <f>VLOOKUP(BD13,[1]月行事予定!$B$6:$H$370,7)</f>
        <v/>
      </c>
      <c r="BF13" s="19" t="str">
        <f t="shared" si="18"/>
        <v>○</v>
      </c>
      <c r="BG13" s="47" t="s">
        <v>58</v>
      </c>
      <c r="BH13" s="31">
        <f t="shared" si="31"/>
        <v>45726</v>
      </c>
      <c r="BI13" s="31" t="str">
        <f t="shared" si="19"/>
        <v>B0310</v>
      </c>
      <c r="BJ13" s="34" t="str">
        <f>VLOOKUP(BI13,[1]月行事予定!$B$6:$H$370,7)</f>
        <v>朝読書　正副分団長指導(昼）ロング　委員長放送(図書、情報)一覧提出（低）　</v>
      </c>
    </row>
    <row r="14" spans="1:65" ht="38.25" customHeight="1">
      <c r="C14" s="48">
        <v>11</v>
      </c>
      <c r="D14" s="19" t="str">
        <f t="shared" si="33"/>
        <v>○</v>
      </c>
      <c r="E14" s="31">
        <f t="shared" si="20"/>
        <v>45393</v>
      </c>
      <c r="F14" s="31" t="str">
        <f t="shared" si="0"/>
        <v>A0411</v>
      </c>
      <c r="G14" s="28" t="str">
        <f>VLOOKUP(F14,[1]月行事予定!$B$6:$H$370,7)</f>
        <v xml:space="preserve">分団会(青空）南朝　身体測定(456年）◆小中校長会研修会 総合会館900
</v>
      </c>
      <c r="H14" s="19" t="str">
        <f t="shared" si="32"/>
        <v/>
      </c>
      <c r="I14" s="58">
        <v>11</v>
      </c>
      <c r="J14" s="31">
        <f t="shared" si="21"/>
        <v>45423</v>
      </c>
      <c r="K14" s="31" t="str">
        <f t="shared" si="1"/>
        <v>A0511</v>
      </c>
      <c r="L14" s="34" t="str">
        <f>VLOOKUP(K14,[1]月行事予定!$B$6:$H$370,7)</f>
        <v xml:space="preserve">もくT  委員会　歯科検診(1～3支)検尿②可児学校保健会理事会①（市郡）
市教研事務職員部会　牧ヶ野1400市役所小中 6年目研修　竹田1310WEB
</v>
      </c>
      <c r="M14" s="19" t="str">
        <f t="shared" si="2"/>
        <v>○</v>
      </c>
      <c r="N14" s="58">
        <v>11</v>
      </c>
      <c r="O14" s="31">
        <f t="shared" si="22"/>
        <v>45454</v>
      </c>
      <c r="P14" s="31" t="str">
        <f t="shared" si="3"/>
        <v>A0611</v>
      </c>
      <c r="Q14" s="34" t="str">
        <f>VLOOKUP(P14,[1]月行事予定!$B$6:$H$370,7)</f>
        <v/>
      </c>
      <c r="R14" s="19" t="str">
        <f t="shared" si="4"/>
        <v>○</v>
      </c>
      <c r="S14" s="58">
        <v>11</v>
      </c>
      <c r="T14" s="31">
        <f t="shared" si="23"/>
        <v>45484</v>
      </c>
      <c r="U14" s="31" t="str">
        <f t="shared" si="5"/>
        <v>A0711</v>
      </c>
      <c r="V14" s="34" t="str">
        <f>VLOOKUP(U14,[1]月行事予定!$B$6:$H$370,7)</f>
        <v>6年生幼稚園訪問②③
　SC幼保小連携協議会1345
打合せ　自傷行為対応研修
学校開放施設スマートキー現地調査1300</v>
      </c>
      <c r="W14" s="54"/>
      <c r="X14" s="58">
        <v>11</v>
      </c>
      <c r="Y14" s="41">
        <f t="shared" si="24"/>
        <v>45515</v>
      </c>
      <c r="Z14" s="41" t="str">
        <f t="shared" si="6"/>
        <v>A0811</v>
      </c>
      <c r="AA14" s="34" t="str">
        <f>VLOOKUP(Z14,[1]月行事予定!$B$6:$H$370,7)</f>
        <v>山の日山の日</v>
      </c>
      <c r="AB14" s="19" t="str">
        <f t="shared" si="7"/>
        <v>○</v>
      </c>
      <c r="AC14" s="58">
        <v>11</v>
      </c>
      <c r="AD14" s="31">
        <f t="shared" si="25"/>
        <v>45546</v>
      </c>
      <c r="AE14" s="31" t="str">
        <f t="shared" si="8"/>
        <v>A0911</v>
      </c>
      <c r="AF14" s="34" t="str">
        <f>VLOOKUP(AE14,[1]月行事予定!$B$6:$H$370,7)</f>
        <v>身体測定(56年）打合せ科学・社会科作品展運営委員会③搬出　日比野海江田1500福祉センター
支援委員会観察訪問　石井930帷子第2幼稚園</v>
      </c>
      <c r="AG14" s="19" t="str">
        <f t="shared" si="9"/>
        <v>○</v>
      </c>
      <c r="AH14" s="58">
        <v>11</v>
      </c>
      <c r="AI14" s="31">
        <f t="shared" si="26"/>
        <v>45576</v>
      </c>
      <c r="AJ14" s="31" t="str">
        <f t="shared" si="10"/>
        <v>A1011</v>
      </c>
      <c r="AK14" s="34" t="str">
        <f>VLOOKUP(AJ14,[1]月行事予定!$B$6:$H$370,7)</f>
        <v>朝読書
就学時健診</v>
      </c>
      <c r="AL14" s="19" t="str">
        <f t="shared" si="11"/>
        <v>○</v>
      </c>
      <c r="AM14" s="58">
        <v>11</v>
      </c>
      <c r="AN14" s="31">
        <f t="shared" si="27"/>
        <v>45607</v>
      </c>
      <c r="AO14" s="31" t="str">
        <f t="shared" si="12"/>
        <v>A1111</v>
      </c>
      <c r="AP14" s="34" t="str">
        <f>VLOOKUP(AO14,[1]月行事予定!$B$6:$H$370,7)</f>
        <v>授業参観・懇談会打合せ県中体連駅伝競走大会</v>
      </c>
      <c r="AQ14" s="19" t="str">
        <f t="shared" si="13"/>
        <v>○</v>
      </c>
      <c r="AR14" s="58">
        <v>11</v>
      </c>
      <c r="AS14" s="31">
        <f t="shared" si="28"/>
        <v>45637</v>
      </c>
      <c r="AT14" s="31" t="str">
        <f t="shared" si="14"/>
        <v>A1211</v>
      </c>
      <c r="AU14" s="34" t="str">
        <f>VLOOKUP(AT14,[1]月行事予定!$B$6:$H$370,7)</f>
        <v>職員会　家庭学習がんばり週間　大掃除週間～15日
支援居住地交流②</v>
      </c>
      <c r="AV14" s="19" t="str">
        <f t="shared" si="34"/>
        <v/>
      </c>
      <c r="AW14" s="58">
        <v>11</v>
      </c>
      <c r="AX14" s="31">
        <f t="shared" si="29"/>
        <v>45668</v>
      </c>
      <c r="AY14" s="31" t="str">
        <f t="shared" si="15"/>
        <v>B0111</v>
      </c>
      <c r="AZ14" s="34" t="str">
        <f>VLOOKUP(AY14,[1]月行事予定!$B$6:$H$370,7)</f>
        <v>もくT　SC
クラブ愛の一声運動7:40～
宝物ノート作り～25日小中校長会⑨　堀田1330総合会館</v>
      </c>
      <c r="BA14" s="19" t="str">
        <f t="shared" si="16"/>
        <v>○</v>
      </c>
      <c r="BB14" s="58">
        <v>11</v>
      </c>
      <c r="BC14" s="41">
        <f t="shared" si="30"/>
        <v>45699</v>
      </c>
      <c r="BD14" s="41" t="str">
        <f t="shared" si="17"/>
        <v>B0211</v>
      </c>
      <c r="BE14" s="34" t="str">
        <f>VLOOKUP(BD14,[1]月行事予定!$B$6:$H$370,7)</f>
        <v xml:space="preserve">建国記念の日
建国記念の日
</v>
      </c>
      <c r="BF14" s="19" t="str">
        <f t="shared" si="18"/>
        <v>○</v>
      </c>
      <c r="BG14" s="58">
        <v>11</v>
      </c>
      <c r="BH14" s="31">
        <f t="shared" si="31"/>
        <v>45727</v>
      </c>
      <c r="BI14" s="31" t="str">
        <f t="shared" si="19"/>
        <v>B0311</v>
      </c>
      <c r="BJ14" s="34" t="str">
        <f>VLOOKUP(BI14,[1]月行事予定!$B$6:$H$370,7)</f>
        <v>朝読書　正副分団長指導(昼）ロング　委員長放送(図書、情報)一覧提出（低）　</v>
      </c>
    </row>
    <row r="15" spans="1:65" ht="38.25" customHeight="1">
      <c r="C15" s="48">
        <v>12</v>
      </c>
      <c r="D15" s="19" t="str">
        <f t="shared" si="33"/>
        <v>○</v>
      </c>
      <c r="E15" s="31">
        <f t="shared" si="20"/>
        <v>45394</v>
      </c>
      <c r="F15" s="31" t="str">
        <f t="shared" si="0"/>
        <v>A0412</v>
      </c>
      <c r="G15" s="28" t="str">
        <f>VLOOKUP(F15,[1]月行事予定!$B$6:$H$370,7)</f>
        <v>朝読書　ロング
身体測定(支123年）小中教頭会① 原田1400総合会館
養護教諭事務説明会 西久保1500可児市役所</v>
      </c>
      <c r="H15" s="19" t="str">
        <f t="shared" si="32"/>
        <v/>
      </c>
      <c r="I15" s="58">
        <v>12</v>
      </c>
      <c r="J15" s="31">
        <f t="shared" si="21"/>
        <v>45424</v>
      </c>
      <c r="K15" s="31" t="str">
        <f t="shared" si="1"/>
        <v>A0512</v>
      </c>
      <c r="L15" s="34" t="str">
        <f>VLOOKUP(K15,[1]月行事予定!$B$6:$H$370,7)</f>
        <v xml:space="preserve">E.T 12年連れ去り防止教室③教務主任会②　佐光1400総合会館 
通級担当者会①　河原菊田1530総合会館
家庭教育学級リーダー研修会①　原田1400WEB
</v>
      </c>
      <c r="M15" s="19" t="str">
        <f t="shared" si="2"/>
        <v>○</v>
      </c>
      <c r="N15" s="58">
        <v>12</v>
      </c>
      <c r="O15" s="31">
        <f t="shared" si="22"/>
        <v>45455</v>
      </c>
      <c r="P15" s="31" t="str">
        <f t="shared" si="3"/>
        <v>A0612</v>
      </c>
      <c r="Q15" s="34" t="str">
        <f>VLOOKUP(P15,[1]月行事予定!$B$6:$H$370,7)</f>
        <v>なやみアンケート～16日
残量調査～16日打合せ　支援委員会　個別学校見学900</v>
      </c>
      <c r="R15" s="19" t="str">
        <f t="shared" si="4"/>
        <v>○</v>
      </c>
      <c r="S15" s="58">
        <v>12</v>
      </c>
      <c r="T15" s="31">
        <f t="shared" si="23"/>
        <v>45485</v>
      </c>
      <c r="U15" s="31" t="str">
        <f t="shared" si="5"/>
        <v>A0712</v>
      </c>
      <c r="V15" s="34" t="str">
        <f>VLOOKUP(U15,[1]月行事予定!$B$6:$H$370,7)</f>
        <v>朝読書(読み聞かせ)　支援学級音楽療法②　ALT　5年校外学習(サイエンスワールド)　6年生栄養指導②③</v>
      </c>
      <c r="W15" s="54"/>
      <c r="X15" s="58">
        <v>12</v>
      </c>
      <c r="Y15" s="31">
        <f t="shared" si="24"/>
        <v>45516</v>
      </c>
      <c r="Z15" s="31" t="str">
        <f t="shared" si="6"/>
        <v>A0812</v>
      </c>
      <c r="AA15" s="34" t="str">
        <f>VLOOKUP(Z15,[1]月行事予定!$B$6:$H$370,7)</f>
        <v/>
      </c>
      <c r="AB15" s="19" t="str">
        <f t="shared" si="7"/>
        <v>○</v>
      </c>
      <c r="AC15" s="58">
        <v>12</v>
      </c>
      <c r="AD15" s="31">
        <f t="shared" si="25"/>
        <v>45547</v>
      </c>
      <c r="AE15" s="31" t="str">
        <f t="shared" si="8"/>
        <v>A0912</v>
      </c>
      <c r="AF15" s="34" t="str">
        <f>VLOOKUP(AE15,[1]月行事予定!$B$6:$H$370,7)</f>
        <v>身体測定(34年）　SC
運動会結団式⑤</v>
      </c>
      <c r="AG15" s="19" t="str">
        <f t="shared" si="9"/>
        <v/>
      </c>
      <c r="AH15" s="58">
        <v>12</v>
      </c>
      <c r="AI15" s="31">
        <f t="shared" si="26"/>
        <v>45577</v>
      </c>
      <c r="AJ15" s="31" t="str">
        <f t="shared" si="10"/>
        <v>A1012</v>
      </c>
      <c r="AK15" s="34" t="str">
        <f>VLOOKUP(AJ15,[1]月行事予定!$B$6:$H$370,7)</f>
        <v xml:space="preserve">もくT　係会３　ALT
全校練習②　
</v>
      </c>
      <c r="AL15" s="19" t="str">
        <f t="shared" si="11"/>
        <v>○</v>
      </c>
      <c r="AM15" s="58">
        <v>12</v>
      </c>
      <c r="AN15" s="31">
        <f t="shared" si="27"/>
        <v>45608</v>
      </c>
      <c r="AO15" s="31" t="str">
        <f t="shared" si="12"/>
        <v>A1112</v>
      </c>
      <c r="AP15" s="34" t="str">
        <f>VLOOKUP(AO15,[1]月行事予定!$B$6:$H$370,7)</f>
        <v xml:space="preserve">可児口腔保健講演会（ala）花いっぱい運動
</v>
      </c>
      <c r="AQ15" s="19" t="str">
        <f t="shared" si="13"/>
        <v>○</v>
      </c>
      <c r="AR15" s="58">
        <v>12</v>
      </c>
      <c r="AS15" s="31">
        <f t="shared" si="28"/>
        <v>45638</v>
      </c>
      <c r="AT15" s="31" t="str">
        <f t="shared" si="14"/>
        <v>A1212</v>
      </c>
      <c r="AU15" s="34" t="str">
        <f>VLOOKUP(AT15,[1]月行事予定!$B$6:$H$370,7)</f>
        <v>南朝　6年進路講話④大前主幹</v>
      </c>
      <c r="AV15" s="19" t="str">
        <f t="shared" si="34"/>
        <v/>
      </c>
      <c r="AW15" s="58">
        <v>12</v>
      </c>
      <c r="AX15" s="31">
        <f t="shared" si="29"/>
        <v>45669</v>
      </c>
      <c r="AY15" s="31" t="str">
        <f t="shared" si="15"/>
        <v>B0112</v>
      </c>
      <c r="AZ15" s="34" t="str">
        <f>VLOOKUP(AY15,[1]月行事予定!$B$6:$H$370,7)</f>
        <v>E.T 命を守る訓練⑤小中教頭会⑨　原田1400総合会館</v>
      </c>
      <c r="BA15" s="19" t="str">
        <f t="shared" si="16"/>
        <v>○</v>
      </c>
      <c r="BB15" s="58">
        <v>12</v>
      </c>
      <c r="BC15" s="31">
        <f t="shared" si="30"/>
        <v>45700</v>
      </c>
      <c r="BD15" s="31" t="str">
        <f t="shared" si="17"/>
        <v>B0212</v>
      </c>
      <c r="BE15" s="34" t="str">
        <f>VLOOKUP(BD15,[1]月行事予定!$B$6:$H$370,7)</f>
        <v>振替休日</v>
      </c>
      <c r="BF15" s="19" t="str">
        <f t="shared" si="18"/>
        <v>○</v>
      </c>
      <c r="BG15" s="58">
        <v>12</v>
      </c>
      <c r="BH15" s="31">
        <f t="shared" si="31"/>
        <v>45728</v>
      </c>
      <c r="BI15" s="31" t="str">
        <f t="shared" si="19"/>
        <v>B0312</v>
      </c>
      <c r="BJ15" s="34" t="str">
        <f>VLOOKUP(BI15,[1]月行事予定!$B$6:$H$370,7)</f>
        <v>朝読書　正副分団長指導(昼）ロング　委員長放送(図書、情報)一覧提出（低）　</v>
      </c>
    </row>
    <row r="16" spans="1:65" ht="38.25" customHeight="1">
      <c r="C16" s="48">
        <v>13</v>
      </c>
      <c r="D16" s="19" t="str">
        <f t="shared" si="33"/>
        <v/>
      </c>
      <c r="E16" s="31">
        <f t="shared" si="20"/>
        <v>45395</v>
      </c>
      <c r="F16" s="31" t="str">
        <f t="shared" si="0"/>
        <v>A0413</v>
      </c>
      <c r="G16" s="28" t="str">
        <f>VLOOKUP(F16,[1]月行事予定!$B$6:$H$370,7)</f>
        <v>もくT　英語教育担当者会①（幼小中)　西尾総合会館1530
給食主任会①・献立作成委員会① 佐々木WEB1530</v>
      </c>
      <c r="H16" s="19" t="str">
        <f t="shared" si="32"/>
        <v>○</v>
      </c>
      <c r="I16" s="58">
        <v>13</v>
      </c>
      <c r="J16" s="31">
        <f t="shared" si="21"/>
        <v>45425</v>
      </c>
      <c r="K16" s="31" t="str">
        <f t="shared" si="1"/>
        <v>A0513</v>
      </c>
      <c r="L16" s="34" t="str">
        <f>VLOOKUP(K16,[1]月行事予定!$B$6:$H$370,7)</f>
        <v/>
      </c>
      <c r="M16" s="19" t="str">
        <f t="shared" si="2"/>
        <v>○</v>
      </c>
      <c r="N16" s="58">
        <v>13</v>
      </c>
      <c r="O16" s="31">
        <f t="shared" si="22"/>
        <v>45456</v>
      </c>
      <c r="P16" s="31" t="str">
        <f t="shared" si="3"/>
        <v>A0613</v>
      </c>
      <c r="Q16" s="34" t="str">
        <f>VLOOKUP(P16,[1]月行事予定!$B$6:$H$370,7)</f>
        <v>南朝
図書館祭り～26日養護教諭部会①初任研（小中義養栄）②
県小中学校校長会研修総会　堀田1000WEB</v>
      </c>
      <c r="R16" s="19" t="str">
        <f t="shared" si="4"/>
        <v/>
      </c>
      <c r="S16" s="58">
        <v>13</v>
      </c>
      <c r="T16" s="31">
        <f t="shared" si="23"/>
        <v>45486</v>
      </c>
      <c r="U16" s="31" t="str">
        <f t="shared" si="5"/>
        <v>A0713</v>
      </c>
      <c r="V16" s="34" t="str">
        <f>VLOOKUP(U16,[1]月行事予定!$B$6:$H$370,7)</f>
        <v>もくT　ロング　6年生情報モラル講座④
第2回分団会(昼）
委員会社会科副読本編集委員会①堀田1530総合会館</v>
      </c>
      <c r="W16" s="54"/>
      <c r="X16" s="58">
        <v>13</v>
      </c>
      <c r="Y16" s="31">
        <f t="shared" si="24"/>
        <v>45517</v>
      </c>
      <c r="Z16" s="31" t="str">
        <f t="shared" si="6"/>
        <v>A0813</v>
      </c>
      <c r="AA16" s="34" t="str">
        <f>VLOOKUP(Z16,[1]月行事予定!$B$6:$H$370,7)</f>
        <v/>
      </c>
      <c r="AB16" s="19" t="str">
        <f t="shared" si="7"/>
        <v>○</v>
      </c>
      <c r="AC16" s="58">
        <v>13</v>
      </c>
      <c r="AD16" s="31">
        <f t="shared" si="25"/>
        <v>45548</v>
      </c>
      <c r="AE16" s="31" t="str">
        <f t="shared" si="8"/>
        <v>A0913</v>
      </c>
      <c r="AF16" s="34" t="str">
        <f>VLOOKUP(AE16,[1]月行事予定!$B$6:$H$370,7)</f>
        <v>朝読書(読み聞かせ)　ロング(応練)　身体測定(支12年）発達と教育の相談会⑤
社会科副読本編集委員会②堀田1530総合会館</v>
      </c>
      <c r="AG16" s="19" t="str">
        <f t="shared" si="9"/>
        <v/>
      </c>
      <c r="AH16" s="58">
        <v>13</v>
      </c>
      <c r="AI16" s="31">
        <f t="shared" si="26"/>
        <v>45578</v>
      </c>
      <c r="AJ16" s="31" t="str">
        <f t="shared" si="10"/>
        <v>A1013</v>
      </c>
      <c r="AK16" s="34" t="str">
        <f>VLOOKUP(AJ16,[1]月行事予定!$B$6:$H$370,7)</f>
        <v>E.T　教育長訪問AM就学時健診（広見小　河原1330・土田小）</v>
      </c>
      <c r="AL16" s="19" t="str">
        <f t="shared" si="11"/>
        <v>○</v>
      </c>
      <c r="AM16" s="58">
        <v>13</v>
      </c>
      <c r="AN16" s="31">
        <f t="shared" si="27"/>
        <v>45609</v>
      </c>
      <c r="AO16" s="31" t="str">
        <f t="shared" si="12"/>
        <v>A1113</v>
      </c>
      <c r="AP16" s="34" t="str">
        <f>VLOOKUP(AO16,[1]月行事予定!$B$6:$H$370,7)</f>
        <v>打合せWeb　6年生修学旅行
残量調査～17日
教育相談週間</v>
      </c>
      <c r="AQ16" s="19" t="str">
        <f t="shared" si="13"/>
        <v>○</v>
      </c>
      <c r="AR16" s="58">
        <v>13</v>
      </c>
      <c r="AS16" s="31">
        <f t="shared" si="28"/>
        <v>45639</v>
      </c>
      <c r="AT16" s="31" t="str">
        <f t="shared" si="14"/>
        <v>A1213</v>
      </c>
      <c r="AU16" s="34" t="str">
        <f>VLOOKUP(AT16,[1]月行事予定!$B$6:$H$370,7)</f>
        <v>朝読書(読み聞かせ)
ロング(議)　ALT</v>
      </c>
      <c r="AV16" s="19" t="str">
        <f t="shared" si="34"/>
        <v>○</v>
      </c>
      <c r="AW16" s="58">
        <v>13</v>
      </c>
      <c r="AX16" s="31">
        <f t="shared" si="29"/>
        <v>45670</v>
      </c>
      <c r="AY16" s="31" t="str">
        <f t="shared" si="15"/>
        <v>B0113</v>
      </c>
      <c r="AZ16" s="42" t="str">
        <f>VLOOKUP(AY16,[1]月行事予定!$B$6:$H$370,7)</f>
        <v>かにっこ英語ウインタースクール</v>
      </c>
      <c r="BA16" s="19" t="str">
        <f t="shared" ref="BA16:BA34" si="35">IF(WEEKDAY(BC16)=7,"",IF(WEEKDAY(BC16)=1,"","○"))</f>
        <v>○</v>
      </c>
      <c r="BB16" s="58">
        <v>13</v>
      </c>
      <c r="BC16" s="31">
        <f t="shared" si="30"/>
        <v>45701</v>
      </c>
      <c r="BD16" s="31" t="str">
        <f t="shared" si="17"/>
        <v>B0213</v>
      </c>
      <c r="BE16" s="34" t="str">
        <f>VLOOKUP(BD16,[1]月行事予定!$B$6:$H$370,7)</f>
        <v xml:space="preserve">打合せＰＴＡ連合会新旧会長会
初任研（小中義栄）③
事務局監査　大澤1620岐阜市教育研究所
地区小中校長会評議委員会④
</v>
      </c>
      <c r="BF16" s="19" t="str">
        <f t="shared" si="18"/>
        <v>○</v>
      </c>
      <c r="BG16" s="58">
        <v>13</v>
      </c>
      <c r="BH16" s="31">
        <f t="shared" si="31"/>
        <v>45729</v>
      </c>
      <c r="BI16" s="31" t="str">
        <f t="shared" si="19"/>
        <v>B0313</v>
      </c>
      <c r="BJ16" s="34" t="str">
        <f>VLOOKUP(BI16,[1]月行事予定!$B$6:$H$370,7)</f>
        <v>朝読書　正副分団長指導(昼）ロング　委員長放送(図書、情報)一覧提出（低）　</v>
      </c>
    </row>
    <row r="17" spans="3:62" ht="38.25" customHeight="1">
      <c r="C17" s="48">
        <v>14</v>
      </c>
      <c r="D17" s="19" t="str">
        <f t="shared" si="33"/>
        <v/>
      </c>
      <c r="E17" s="31">
        <f t="shared" si="20"/>
        <v>45396</v>
      </c>
      <c r="F17" s="31" t="str">
        <f t="shared" si="0"/>
        <v>A0414</v>
      </c>
      <c r="G17" s="28" t="str">
        <f>VLOOKUP(F17,[1]月行事予定!$B$6:$H$370,7)</f>
        <v xml:space="preserve">E.T
ＮＲＴ検査教研部長会 日比野
</v>
      </c>
      <c r="H17" s="19" t="str">
        <f t="shared" si="32"/>
        <v>○</v>
      </c>
      <c r="I17" s="58">
        <v>14</v>
      </c>
      <c r="J17" s="31">
        <f t="shared" si="21"/>
        <v>45426</v>
      </c>
      <c r="K17" s="31" t="str">
        <f t="shared" si="1"/>
        <v>A0514</v>
      </c>
      <c r="L17" s="34" t="str">
        <f>VLOOKUP(K17,[1]月行事予定!$B$6:$H$370,7)</f>
        <v>花いっぱい運動</v>
      </c>
      <c r="M17" s="19" t="str">
        <f t="shared" si="2"/>
        <v>○</v>
      </c>
      <c r="N17" s="58">
        <v>14</v>
      </c>
      <c r="O17" s="31">
        <f t="shared" si="22"/>
        <v>45457</v>
      </c>
      <c r="P17" s="31" t="str">
        <f t="shared" si="3"/>
        <v>A0614</v>
      </c>
      <c r="Q17" s="34" t="str">
        <f>VLOOKUP(P17,[1]月行事予定!$B$6:$H$370,7)</f>
        <v>朝読書　ロング
支援学級音楽療法②いじめ防止学校訪問1000
事前研の日＜校外研の日＞事前研の日①</v>
      </c>
      <c r="R17" s="71" t="str">
        <f t="shared" si="4"/>
        <v/>
      </c>
      <c r="S17" s="58">
        <v>14</v>
      </c>
      <c r="T17" s="31">
        <f t="shared" si="23"/>
        <v>45487</v>
      </c>
      <c r="U17" s="31" t="str">
        <f t="shared" si="5"/>
        <v>A0714</v>
      </c>
      <c r="V17" s="34" t="str">
        <f>VLOOKUP(U17,[1]月行事予定!$B$6:$H$370,7)</f>
        <v xml:space="preserve">E.T
大掃除初任者研修推進委員会②ばら教室修了式　堀田1415広陵中児童生徒理解講座　海江田PMWEB
</v>
      </c>
      <c r="W17" s="54"/>
      <c r="X17" s="58">
        <v>14</v>
      </c>
      <c r="Y17" s="31">
        <f t="shared" si="24"/>
        <v>45518</v>
      </c>
      <c r="Z17" s="31" t="str">
        <f t="shared" si="6"/>
        <v>A0814</v>
      </c>
      <c r="AA17" s="34" t="str">
        <f>VLOOKUP(Z17,[1]月行事予定!$B$6:$H$370,7)</f>
        <v>日直を置かない日</v>
      </c>
      <c r="AB17" s="19" t="str">
        <f t="shared" si="7"/>
        <v/>
      </c>
      <c r="AC17" s="58">
        <v>14</v>
      </c>
      <c r="AD17" s="31">
        <f t="shared" si="25"/>
        <v>45549</v>
      </c>
      <c r="AE17" s="31" t="str">
        <f t="shared" si="8"/>
        <v>A0914</v>
      </c>
      <c r="AF17" s="34" t="str">
        <f>VLOOKUP(AE17,[1]月行事予定!$B$6:$H$370,7)</f>
        <v>もくT　委員会　人権図書3，6年</v>
      </c>
      <c r="AG17" s="19" t="str">
        <f t="shared" si="9"/>
        <v>○</v>
      </c>
      <c r="AH17" s="58">
        <v>14</v>
      </c>
      <c r="AI17" s="31">
        <f t="shared" si="26"/>
        <v>45579</v>
      </c>
      <c r="AJ17" s="31" t="str">
        <f t="shared" si="10"/>
        <v>A1014</v>
      </c>
      <c r="AK17" s="34" t="str">
        <f>VLOOKUP(AJ17,[1]月行事予定!$B$6:$H$370,7)</f>
        <v/>
      </c>
      <c r="AL17" s="19" t="str">
        <f t="shared" si="11"/>
        <v>○</v>
      </c>
      <c r="AM17" s="58">
        <v>14</v>
      </c>
      <c r="AN17" s="31">
        <f t="shared" si="27"/>
        <v>45610</v>
      </c>
      <c r="AO17" s="31" t="str">
        <f t="shared" si="12"/>
        <v>A1114</v>
      </c>
      <c r="AP17" s="34" t="str">
        <f>VLOOKUP(AO17,[1]月行事予定!$B$6:$H$370,7)</f>
        <v>6年生修学旅行　SC初任者研修事務所研修　宇野915総合庁舎</v>
      </c>
      <c r="AQ17" s="19" t="str">
        <f t="shared" si="13"/>
        <v/>
      </c>
      <c r="AR17" s="58">
        <v>14</v>
      </c>
      <c r="AS17" s="31">
        <f t="shared" si="28"/>
        <v>45640</v>
      </c>
      <c r="AT17" s="31" t="str">
        <f t="shared" si="14"/>
        <v>A1214</v>
      </c>
      <c r="AU17" s="34" t="str">
        <f>VLOOKUP(AT17,[1]月行事予定!$B$6:$H$370,7)</f>
        <v>もくT　縦⑤ 租税教室③④</v>
      </c>
      <c r="AV17" s="71"/>
      <c r="AW17" s="58">
        <v>14</v>
      </c>
      <c r="AX17" s="56">
        <f t="shared" si="29"/>
        <v>45671</v>
      </c>
      <c r="AY17" s="56" t="str">
        <f t="shared" si="15"/>
        <v>B0114</v>
      </c>
      <c r="AZ17" s="42" t="str">
        <f>VLOOKUP(AY17,[1]月行事予定!$B$6:$H$370,7)</f>
        <v/>
      </c>
      <c r="BA17" s="19" t="str">
        <f t="shared" si="35"/>
        <v>○</v>
      </c>
      <c r="BB17" s="58">
        <v>14</v>
      </c>
      <c r="BC17" s="31">
        <f t="shared" si="30"/>
        <v>45702</v>
      </c>
      <c r="BD17" s="31" t="str">
        <f t="shared" si="17"/>
        <v>B0214</v>
      </c>
      <c r="BE17" s="34" t="str">
        <f>VLOOKUP(BD17,[1]月行事予定!$B$6:$H$370,7)</f>
        <v>朝読書 ロング　ALT
　支援学級音楽療法②
＜校外研の日＞養護教諭部会⑧西久保1500総合会館
発達と教育の相談会⑩
地域移行推進会議③
教育データ利活用推進協議会②
幼保小架け橋プログラム開発会議</v>
      </c>
      <c r="BF17" s="19" t="str">
        <f t="shared" si="18"/>
        <v>○</v>
      </c>
      <c r="BG17" s="58">
        <v>14</v>
      </c>
      <c r="BH17" s="31">
        <f t="shared" si="31"/>
        <v>45730</v>
      </c>
      <c r="BI17" s="31" t="str">
        <f t="shared" si="19"/>
        <v>B0314</v>
      </c>
      <c r="BJ17" s="34" t="str">
        <f>VLOOKUP(BI17,[1]月行事予定!$B$6:$H$370,7)</f>
        <v>朝読書　正副分団長指導(昼）ロング　委員長放送(図書、情報)一覧提出（低）　</v>
      </c>
    </row>
    <row r="18" spans="3:62" ht="38.25" customHeight="1">
      <c r="C18" s="48">
        <v>15</v>
      </c>
      <c r="D18" s="19" t="str">
        <f t="shared" si="33"/>
        <v>○</v>
      </c>
      <c r="E18" s="31">
        <f t="shared" si="20"/>
        <v>45397</v>
      </c>
      <c r="F18" s="31" t="str">
        <f t="shared" si="0"/>
        <v>A0415</v>
      </c>
      <c r="G18" s="28" t="str">
        <f>VLOOKUP(F18,[1]月行事予定!$B$6:$H$370,7)</f>
        <v/>
      </c>
      <c r="H18" s="19" t="str">
        <f t="shared" si="32"/>
        <v>○</v>
      </c>
      <c r="I18" s="58">
        <v>15</v>
      </c>
      <c r="J18" s="31">
        <f t="shared" si="21"/>
        <v>45427</v>
      </c>
      <c r="K18" s="31" t="str">
        <f t="shared" si="1"/>
        <v>A0515</v>
      </c>
      <c r="L18" s="34" t="str">
        <f>VLOOKUP(K18,[1]月行事予定!$B$6:$H$370,7)</f>
        <v xml:space="preserve">スポーツテスト準備運営委員会小中 6年目研修　竹田1310WEB
</v>
      </c>
      <c r="M18" s="19" t="str">
        <f t="shared" si="2"/>
        <v/>
      </c>
      <c r="N18" s="58">
        <v>15</v>
      </c>
      <c r="O18" s="31">
        <f t="shared" si="22"/>
        <v>45458</v>
      </c>
      <c r="P18" s="31" t="str">
        <f t="shared" si="3"/>
        <v>A0615</v>
      </c>
      <c r="Q18" s="34" t="str">
        <f>VLOOKUP(P18,[1]月行事予定!$B$6:$H$370,7)</f>
        <v xml:space="preserve">もくT
クラブかにっこ英語カルタ訪問県教研部会主務者会計担当合同会 大澤1000岐阜市教育研究所
地区事務職員部会①
</v>
      </c>
      <c r="R18" s="71" t="str">
        <f t="shared" si="4"/>
        <v>○</v>
      </c>
      <c r="S18" s="58">
        <v>15</v>
      </c>
      <c r="T18" s="31">
        <f t="shared" si="23"/>
        <v>45488</v>
      </c>
      <c r="U18" s="31" t="str">
        <f t="shared" si="5"/>
        <v>A0715</v>
      </c>
      <c r="V18" s="34" t="str">
        <f>VLOOKUP(U18,[1]月行事予定!$B$6:$H$370,7)</f>
        <v/>
      </c>
      <c r="W18" s="54"/>
      <c r="X18" s="58">
        <v>15</v>
      </c>
      <c r="Y18" s="31">
        <f t="shared" si="24"/>
        <v>45519</v>
      </c>
      <c r="Z18" s="31" t="str">
        <f t="shared" si="6"/>
        <v>A0815</v>
      </c>
      <c r="AA18" s="34" t="str">
        <f>VLOOKUP(Z18,[1]月行事予定!$B$6:$H$370,7)</f>
        <v>日直を置かない日</v>
      </c>
      <c r="AB18" s="19" t="str">
        <f t="shared" si="7"/>
        <v/>
      </c>
      <c r="AC18" s="58">
        <v>15</v>
      </c>
      <c r="AD18" s="31">
        <f t="shared" si="25"/>
        <v>45550</v>
      </c>
      <c r="AE18" s="31" t="str">
        <f t="shared" si="8"/>
        <v>A0915</v>
      </c>
      <c r="AF18" s="34" t="str">
        <f>VLOOKUP(AE18,[1]月行事予定!$B$6:$H$370,7)</f>
        <v>E.T　ALT献立作成委員会⑤ 佐々木1530WEB</v>
      </c>
      <c r="AG18" s="19" t="str">
        <f t="shared" si="9"/>
        <v>○</v>
      </c>
      <c r="AH18" s="58">
        <v>15</v>
      </c>
      <c r="AI18" s="31">
        <f t="shared" si="26"/>
        <v>45580</v>
      </c>
      <c r="AJ18" s="31" t="str">
        <f t="shared" si="10"/>
        <v>A1015</v>
      </c>
      <c r="AK18" s="34" t="str">
        <f>VLOOKUP(AJ18,[1]月行事予定!$B$6:$H$370,7)</f>
        <v/>
      </c>
      <c r="AL18" s="19" t="str">
        <f t="shared" si="11"/>
        <v>○</v>
      </c>
      <c r="AM18" s="58">
        <v>15</v>
      </c>
      <c r="AN18" s="31">
        <f t="shared" si="27"/>
        <v>45611</v>
      </c>
      <c r="AO18" s="31" t="str">
        <f t="shared" si="12"/>
        <v>A1115</v>
      </c>
      <c r="AP18" s="34" t="str">
        <f>VLOOKUP(AO18,[1]月行事予定!$B$6:$H$370,7)</f>
        <v>振替休業日</v>
      </c>
      <c r="AQ18" s="19" t="str">
        <f t="shared" si="13"/>
        <v/>
      </c>
      <c r="AR18" s="58">
        <v>15</v>
      </c>
      <c r="AS18" s="31">
        <f t="shared" si="28"/>
        <v>45641</v>
      </c>
      <c r="AT18" s="31" t="str">
        <f t="shared" si="14"/>
        <v>A1215</v>
      </c>
      <c r="AU18" s="34" t="str">
        <f>VLOOKUP(AT18,[1]月行事予定!$B$6:$H$370,7)</f>
        <v>E.T　56年可児交響楽団鑑賞会⑤
冬休み前図書返却給食主任会②佐々木1530WEB</v>
      </c>
      <c r="AV18" s="19" t="str">
        <f t="shared" si="34"/>
        <v>○</v>
      </c>
      <c r="AW18" s="58">
        <v>15</v>
      </c>
      <c r="AX18" s="31">
        <f t="shared" si="29"/>
        <v>45672</v>
      </c>
      <c r="AY18" s="31" t="str">
        <f t="shared" si="15"/>
        <v>B0115</v>
      </c>
      <c r="AZ18" s="34" t="str">
        <f>VLOOKUP(AY18,[1]月行事予定!$B$6:$H$370,7)</f>
        <v xml:space="preserve">
指導部会</v>
      </c>
      <c r="BA18" s="19" t="str">
        <f t="shared" si="35"/>
        <v/>
      </c>
      <c r="BB18" s="58">
        <v>15</v>
      </c>
      <c r="BC18" s="31">
        <f t="shared" si="30"/>
        <v>45703</v>
      </c>
      <c r="BD18" s="31" t="str">
        <f t="shared" si="17"/>
        <v>B0215</v>
      </c>
      <c r="BE18" s="34" t="str">
        <f>VLOOKUP(BD18,[1]月行事予定!$B$6:$H$370,7)</f>
        <v>もくT　縦⑤
クラブ(見学）学校保健安全委員会1330国際教室担当者会③道徳教育担当主事会③
第２回生徒指導推進会議行事調整委員会④</v>
      </c>
      <c r="BF18" s="19" t="str">
        <f t="shared" si="18"/>
        <v/>
      </c>
      <c r="BG18" s="58">
        <v>15</v>
      </c>
      <c r="BH18" s="31">
        <f t="shared" si="31"/>
        <v>45731</v>
      </c>
      <c r="BI18" s="31" t="str">
        <f t="shared" si="19"/>
        <v>B0315</v>
      </c>
      <c r="BJ18" s="34" t="str">
        <f>VLOOKUP(BI18,[1]月行事予定!$B$6:$H$370,7)</f>
        <v>朝読書　正副分団長指導(昼）ロング　委員長放送(図書、情報)一覧提出（低）　</v>
      </c>
    </row>
    <row r="19" spans="3:62" ht="38.25" customHeight="1">
      <c r="C19" s="48">
        <v>16</v>
      </c>
      <c r="D19" s="19" t="str">
        <f t="shared" si="33"/>
        <v>○</v>
      </c>
      <c r="E19" s="31">
        <f t="shared" si="20"/>
        <v>45398</v>
      </c>
      <c r="F19" s="31" t="str">
        <f t="shared" si="0"/>
        <v>A0416</v>
      </c>
      <c r="G19" s="28" t="str">
        <f>VLOOKUP(F19,[1]月行事予定!$B$6:$H$370,7)</f>
        <v/>
      </c>
      <c r="H19" s="19" t="str">
        <f t="shared" si="32"/>
        <v>○</v>
      </c>
      <c r="I19" s="58">
        <v>16</v>
      </c>
      <c r="J19" s="31">
        <f t="shared" si="21"/>
        <v>45428</v>
      </c>
      <c r="K19" s="31" t="str">
        <f t="shared" si="1"/>
        <v>A0516</v>
      </c>
      <c r="L19" s="34" t="str">
        <f>VLOOKUP(K19,[1]月行事予定!$B$6:$H$370,7)</f>
        <v xml:space="preserve">南朝　スポーツテスト56年　心電図検査(14年）心電図900～1100
支援チェック表研修会(希望者)1520人権教育推進委員会　佐々木1530総合会館地区小中校長会研修総会　堀田1345WEB
初任者研修・講師研修①（中）
</v>
      </c>
      <c r="M19" s="19" t="str">
        <f t="shared" si="2"/>
        <v/>
      </c>
      <c r="N19" s="58">
        <v>16</v>
      </c>
      <c r="O19" s="31">
        <f t="shared" si="22"/>
        <v>45459</v>
      </c>
      <c r="P19" s="31" t="str">
        <f t="shared" si="3"/>
        <v>A0616</v>
      </c>
      <c r="Q19" s="34" t="str">
        <f>VLOOKUP(P19,[1]月行事予定!$B$6:$H$370,7)</f>
        <v>E.T　ALT献立作成委員会③　佐々木1530WEB
◇可児市ＳＣ協議会②</v>
      </c>
      <c r="R19" s="71"/>
      <c r="S19" s="58">
        <v>16</v>
      </c>
      <c r="T19" s="41">
        <f t="shared" si="23"/>
        <v>45489</v>
      </c>
      <c r="U19" s="41" t="str">
        <f t="shared" si="5"/>
        <v>A0716</v>
      </c>
      <c r="V19" s="34" t="str">
        <f>VLOOKUP(U19,[1]月行事予定!$B$6:$H$370,7)</f>
        <v/>
      </c>
      <c r="W19" s="54"/>
      <c r="X19" s="58">
        <v>16</v>
      </c>
      <c r="Y19" s="31">
        <f t="shared" si="24"/>
        <v>45520</v>
      </c>
      <c r="Z19" s="31" t="str">
        <f t="shared" si="6"/>
        <v>A0816</v>
      </c>
      <c r="AA19" s="34" t="str">
        <f>VLOOKUP(Z19,[1]月行事予定!$B$6:$H$370,7)</f>
        <v>日直を置かない日</v>
      </c>
      <c r="AB19" s="19" t="str">
        <f t="shared" si="7"/>
        <v>○</v>
      </c>
      <c r="AC19" s="58">
        <v>16</v>
      </c>
      <c r="AD19" s="31">
        <f t="shared" si="25"/>
        <v>45551</v>
      </c>
      <c r="AE19" s="31" t="str">
        <f t="shared" si="8"/>
        <v>A0916</v>
      </c>
      <c r="AF19" s="34" t="str">
        <f>VLOOKUP(AE19,[1]月行事予定!$B$6:$H$370,7)</f>
        <v/>
      </c>
      <c r="AG19" s="19"/>
      <c r="AH19" s="58">
        <v>16</v>
      </c>
      <c r="AI19" s="31">
        <f t="shared" si="26"/>
        <v>45581</v>
      </c>
      <c r="AJ19" s="31" t="str">
        <f t="shared" si="10"/>
        <v>A1016</v>
      </c>
      <c r="AK19" s="34" t="str">
        <f>VLOOKUP(AJ19,[1]月行事予定!$B$6:$H$370,7)</f>
        <v xml:space="preserve">
運営委員会</v>
      </c>
      <c r="AL19" s="19" t="str">
        <f t="shared" si="11"/>
        <v/>
      </c>
      <c r="AM19" s="58">
        <v>16</v>
      </c>
      <c r="AN19" s="31">
        <f t="shared" si="27"/>
        <v>45612</v>
      </c>
      <c r="AO19" s="31" t="str">
        <f t="shared" si="12"/>
        <v>A1116</v>
      </c>
      <c r="AP19" s="34" t="str">
        <f>VLOOKUP(AO19,[1]月行事予定!$B$6:$H$370,7)</f>
        <v>もくT　3，4年人権ぬくもり教室②　5・6年生命の教育⑤⑥
2年生わんぱく山②③ ロングドイツ視察団</v>
      </c>
      <c r="AQ19" s="19" t="str">
        <f t="shared" si="13"/>
        <v>○</v>
      </c>
      <c r="AR19" s="58">
        <v>16</v>
      </c>
      <c r="AS19" s="31">
        <f t="shared" si="28"/>
        <v>45642</v>
      </c>
      <c r="AT19" s="31" t="str">
        <f t="shared" si="14"/>
        <v>A1216</v>
      </c>
      <c r="AU19" s="34" t="str">
        <f>VLOOKUP(AT19,[1]月行事予定!$B$6:$H$370,7)</f>
        <v/>
      </c>
      <c r="AV19" s="19" t="str">
        <f t="shared" si="34"/>
        <v>○</v>
      </c>
      <c r="AW19" s="58">
        <v>16</v>
      </c>
      <c r="AX19" s="31">
        <f t="shared" si="29"/>
        <v>45673</v>
      </c>
      <c r="AY19" s="31" t="str">
        <f t="shared" si="15"/>
        <v>B0116</v>
      </c>
      <c r="AZ19" s="34" t="str">
        <f>VLOOKUP(AY19,[1]月行事予定!$B$6:$H$370,7)</f>
        <v>打合せ教務主任会⑤　佐光1400総合会館
連携校研修　宇野925帷子小</v>
      </c>
      <c r="BA19" s="19" t="str">
        <f t="shared" si="35"/>
        <v/>
      </c>
      <c r="BB19" s="58">
        <v>16</v>
      </c>
      <c r="BC19" s="31">
        <f t="shared" si="30"/>
        <v>45704</v>
      </c>
      <c r="BD19" s="31" t="str">
        <f t="shared" si="17"/>
        <v>B0216</v>
      </c>
      <c r="BE19" s="34" t="str">
        <f>VLOOKUP(BD19,[1]月行事予定!$B$6:$H$370,7)</f>
        <v>E.T献立作成委員会⑩ 佐々木1530WEB
教育研究所運営委員会②</v>
      </c>
      <c r="BF19" s="19" t="str">
        <f t="shared" si="18"/>
        <v/>
      </c>
      <c r="BG19" s="58">
        <v>16</v>
      </c>
      <c r="BH19" s="31">
        <f t="shared" si="31"/>
        <v>45732</v>
      </c>
      <c r="BI19" s="31" t="str">
        <f t="shared" si="19"/>
        <v>B0316</v>
      </c>
      <c r="BJ19" s="34" t="str">
        <f>VLOOKUP(BI19,[1]月行事予定!$B$6:$H$370,7)</f>
        <v>朝読書　正副分団長指導(昼）ロング　委員長放送(図書、情報)一覧提出（低）　</v>
      </c>
    </row>
    <row r="20" spans="3:62" ht="38.25" customHeight="1">
      <c r="C20" s="48">
        <v>17</v>
      </c>
      <c r="D20" s="19" t="str">
        <f t="shared" si="33"/>
        <v>○</v>
      </c>
      <c r="E20" s="31">
        <f t="shared" si="20"/>
        <v>45399</v>
      </c>
      <c r="F20" s="31" t="str">
        <f t="shared" si="0"/>
        <v>A0417</v>
      </c>
      <c r="G20" s="28" t="str">
        <f>VLOOKUP(F20,[1]月行事予定!$B$6:$H$370,7)</f>
        <v>聴力検査(1，2年5-1）打合せ打合せ</v>
      </c>
      <c r="H20" s="19" t="str">
        <f t="shared" si="32"/>
        <v>○</v>
      </c>
      <c r="I20" s="58">
        <v>17</v>
      </c>
      <c r="J20" s="31">
        <f t="shared" si="21"/>
        <v>45429</v>
      </c>
      <c r="K20" s="31" t="str">
        <f t="shared" si="1"/>
        <v>A0517</v>
      </c>
      <c r="L20" s="34" t="str">
        <f>VLOOKUP(K20,[1]月行事予定!$B$6:$H$370,7)</f>
        <v xml:space="preserve">朝読書　ロング　スポーツテスト34年学校所員会①　山本1530総合会館
</v>
      </c>
      <c r="M20" s="19" t="str">
        <f t="shared" si="2"/>
        <v>○</v>
      </c>
      <c r="N20" s="58">
        <v>17</v>
      </c>
      <c r="O20" s="31">
        <f t="shared" si="22"/>
        <v>45460</v>
      </c>
      <c r="P20" s="31" t="str">
        <f t="shared" si="3"/>
        <v>A0617</v>
      </c>
      <c r="Q20" s="34" t="str">
        <f>VLOOKUP(P20,[1]月行事予定!$B$6:$H$370,7)</f>
        <v>資源回収</v>
      </c>
      <c r="R20" s="19" t="str">
        <f t="shared" si="4"/>
        <v>○</v>
      </c>
      <c r="S20" s="58">
        <v>17</v>
      </c>
      <c r="T20" s="31">
        <f t="shared" si="23"/>
        <v>45490</v>
      </c>
      <c r="U20" s="31" t="str">
        <f t="shared" si="5"/>
        <v>A0717</v>
      </c>
      <c r="V20" s="34" t="str">
        <f>VLOOKUP(U20,[1]月行事予定!$B$6:$H$370,7)</f>
        <v>海の日海の日</v>
      </c>
      <c r="W20" s="54"/>
      <c r="X20" s="58">
        <v>17</v>
      </c>
      <c r="Y20" s="31">
        <f t="shared" si="24"/>
        <v>45521</v>
      </c>
      <c r="Z20" s="31" t="str">
        <f t="shared" si="6"/>
        <v>A0817</v>
      </c>
      <c r="AA20" s="34" t="str">
        <f>VLOOKUP(Z20,[1]月行事予定!$B$6:$H$370,7)</f>
        <v>夏季ゼミ　大澤900岐阜県美術館</v>
      </c>
      <c r="AB20" s="19" t="str">
        <f t="shared" si="7"/>
        <v>○</v>
      </c>
      <c r="AC20" s="58">
        <v>17</v>
      </c>
      <c r="AD20" s="41">
        <f t="shared" si="25"/>
        <v>45552</v>
      </c>
      <c r="AE20" s="41" t="str">
        <f t="shared" si="8"/>
        <v>A0917</v>
      </c>
      <c r="AF20" s="34" t="str">
        <f>VLOOKUP(AE20,[1]月行事予定!$B$6:$H$370,7)</f>
        <v/>
      </c>
      <c r="AG20" s="19" t="str">
        <f t="shared" si="9"/>
        <v>○</v>
      </c>
      <c r="AH20" s="58">
        <v>17</v>
      </c>
      <c r="AI20" s="31">
        <f t="shared" si="26"/>
        <v>45582</v>
      </c>
      <c r="AJ20" s="31" t="str">
        <f t="shared" si="10"/>
        <v>A1017</v>
      </c>
      <c r="AK20" s="34" t="str">
        <f>VLOOKUP(AJ20,[1]月行事予定!$B$6:$H$370,7)</f>
        <v xml:space="preserve">
小中美術展運営委員会①佐光1545WEB</v>
      </c>
      <c r="AL20" s="19" t="str">
        <f t="shared" si="11"/>
        <v/>
      </c>
      <c r="AM20" s="58">
        <v>17</v>
      </c>
      <c r="AN20" s="31">
        <f t="shared" si="27"/>
        <v>45613</v>
      </c>
      <c r="AO20" s="31" t="str">
        <f t="shared" si="12"/>
        <v>A1117</v>
      </c>
      <c r="AP20" s="34" t="str">
        <f>VLOOKUP(AO20,[1]月行事予定!$B$6:$H$370,7)</f>
        <v>E.T　ALT　献立作成委員会⑦ 佐々木1530WEB</v>
      </c>
      <c r="AQ20" s="19" t="str">
        <f t="shared" si="13"/>
        <v>○</v>
      </c>
      <c r="AR20" s="58">
        <v>17</v>
      </c>
      <c r="AS20" s="31">
        <f t="shared" si="28"/>
        <v>45643</v>
      </c>
      <c r="AT20" s="31" t="str">
        <f t="shared" si="14"/>
        <v>A1217</v>
      </c>
      <c r="AU20" s="34" t="str">
        <f>VLOOKUP(AT20,[1]月行事予定!$B$6:$H$370,7)</f>
        <v/>
      </c>
      <c r="AV20" s="19" t="str">
        <f t="shared" si="34"/>
        <v>○</v>
      </c>
      <c r="AW20" s="58">
        <v>17</v>
      </c>
      <c r="AX20" s="31">
        <f t="shared" si="29"/>
        <v>45674</v>
      </c>
      <c r="AY20" s="31" t="str">
        <f t="shared" si="15"/>
        <v>B0117</v>
      </c>
      <c r="AZ20" s="34" t="str">
        <f>VLOOKUP(AY20,[1]月行事予定!$B$6:$H$370,7)</f>
        <v>朝読書(読み聞かせ)
ロング　ALT　</v>
      </c>
      <c r="BA20" s="19" t="str">
        <f t="shared" si="35"/>
        <v>○</v>
      </c>
      <c r="BB20" s="58">
        <v>17</v>
      </c>
      <c r="BC20" s="31">
        <f t="shared" si="30"/>
        <v>45705</v>
      </c>
      <c r="BD20" s="31" t="str">
        <f t="shared" si="17"/>
        <v>B0217</v>
      </c>
      <c r="BE20" s="34" t="str">
        <f>VLOOKUP(BD20,[1]月行事予定!$B$6:$H$370,7)</f>
        <v/>
      </c>
      <c r="BF20" s="19" t="str">
        <f t="shared" si="18"/>
        <v>○</v>
      </c>
      <c r="BG20" s="58">
        <v>17</v>
      </c>
      <c r="BH20" s="31">
        <f t="shared" si="31"/>
        <v>45733</v>
      </c>
      <c r="BI20" s="31" t="str">
        <f t="shared" si="19"/>
        <v>B0317</v>
      </c>
      <c r="BJ20" s="34" t="str">
        <f>VLOOKUP(BI20,[1]月行事予定!$B$6:$H$370,7)</f>
        <v>朝読書　正副分団長指導(昼）ロング　委員長放送(図書、情報)一覧提出（低）　</v>
      </c>
    </row>
    <row r="21" spans="3:62" ht="38.25" customHeight="1">
      <c r="C21" s="48">
        <v>18</v>
      </c>
      <c r="D21" s="19" t="str">
        <f t="shared" si="33"/>
        <v>○</v>
      </c>
      <c r="E21" s="31">
        <f t="shared" si="20"/>
        <v>45400</v>
      </c>
      <c r="F21" s="31" t="str">
        <f t="shared" si="0"/>
        <v>A0418</v>
      </c>
      <c r="G21" s="28" t="str">
        <f>VLOOKUP(F21,[1]月行事予定!$B$6:$H$370,7)</f>
        <v xml:space="preserve">全国学力調査(6年）①～③
聴力検査(3年5-2支）SC
教育センター講座申し込み締め切り可児学校保健会保健主事会①（市郡）三枝紙面開催
◇地区小中校長会評議員会①堀田900～1100QWEB
</v>
      </c>
      <c r="H21" s="19" t="str">
        <f t="shared" si="32"/>
        <v/>
      </c>
      <c r="I21" s="58">
        <v>18</v>
      </c>
      <c r="J21" s="31">
        <f t="shared" si="21"/>
        <v>45430</v>
      </c>
      <c r="K21" s="31" t="str">
        <f t="shared" si="1"/>
        <v>A0518</v>
      </c>
      <c r="L21" s="34" t="str">
        <f>VLOOKUP(K21,[1]月行事予定!$B$6:$H$370,7)</f>
        <v>もくT　一年生を迎える会
委員会幼小中高生徒指導連絡協議会①　大澤1530中恵土地区センター
小中特支担当者会①　三枝1545WEB</v>
      </c>
      <c r="M21" s="19" t="str">
        <f t="shared" si="2"/>
        <v>○</v>
      </c>
      <c r="N21" s="58">
        <v>18</v>
      </c>
      <c r="O21" s="31">
        <f t="shared" si="22"/>
        <v>45461</v>
      </c>
      <c r="P21" s="31" t="str">
        <f t="shared" si="3"/>
        <v>A0618</v>
      </c>
      <c r="Q21" s="34" t="str">
        <f>VLOOKUP(P21,[1]月行事予定!$B$6:$H$370,7)</f>
        <v>資源回収予備日</v>
      </c>
      <c r="R21" s="53"/>
      <c r="S21" s="58">
        <v>18</v>
      </c>
      <c r="T21" s="31">
        <f t="shared" si="23"/>
        <v>45491</v>
      </c>
      <c r="U21" s="31" t="str">
        <f t="shared" si="5"/>
        <v>A0718</v>
      </c>
      <c r="V21" s="34" t="str">
        <f>VLOOKUP(U21,[1]月行事予定!$B$6:$H$370,7)</f>
        <v>SC SSW シェイクアウト(帰りの会) 6年アルバム個人写真②定例ケース会議</v>
      </c>
      <c r="W21" s="54"/>
      <c r="X21" s="58">
        <v>18</v>
      </c>
      <c r="Y21" s="31">
        <f t="shared" si="24"/>
        <v>45522</v>
      </c>
      <c r="Z21" s="31" t="str">
        <f t="shared" si="6"/>
        <v>A0818</v>
      </c>
      <c r="AA21" s="34" t="str">
        <f>VLOOKUP(Z21,[1]月行事予定!$B$6:$H$370,7)</f>
        <v>消防点検AM初指連②　佐光WEB1000
養護教諭講演会　西久保1300WEB
夏季ゼミ　河原菊田1000土岐文化プラザ</v>
      </c>
      <c r="AB21" s="19" t="str">
        <f t="shared" si="7"/>
        <v>○</v>
      </c>
      <c r="AC21" s="58">
        <v>18</v>
      </c>
      <c r="AD21" s="31">
        <f t="shared" si="25"/>
        <v>45553</v>
      </c>
      <c r="AE21" s="31" t="str">
        <f t="shared" si="8"/>
        <v>A0918</v>
      </c>
      <c r="AF21" s="34" t="str">
        <f>VLOOKUP(AE21,[1]月行事予定!$B$6:$H$370,7)</f>
        <v>敬老の日</v>
      </c>
      <c r="AG21" s="19" t="str">
        <f t="shared" si="9"/>
        <v>○</v>
      </c>
      <c r="AH21" s="58">
        <v>18</v>
      </c>
      <c r="AI21" s="31">
        <f t="shared" si="26"/>
        <v>45583</v>
      </c>
      <c r="AJ21" s="31" t="str">
        <f t="shared" si="10"/>
        <v>A1018</v>
      </c>
      <c r="AK21" s="34" t="str">
        <f>VLOOKUP(AJ21,[1]月行事予定!$B$6:$H$370,7)</f>
        <v>朝読書　全校練習②　ALT ロング養護教諭部会⑤西久保1500総合会館　行事調整委員会　堀田1530総合会館</v>
      </c>
      <c r="AL21" s="19" t="str">
        <f t="shared" si="11"/>
        <v>○</v>
      </c>
      <c r="AM21" s="58">
        <v>18</v>
      </c>
      <c r="AN21" s="31">
        <f t="shared" si="27"/>
        <v>45614</v>
      </c>
      <c r="AO21" s="31" t="str">
        <f t="shared" si="12"/>
        <v>A1118</v>
      </c>
      <c r="AP21" s="34" t="str">
        <f>VLOOKUP(AO21,[1]月行事予定!$B$6:$H$370,7)</f>
        <v/>
      </c>
      <c r="AQ21" s="19" t="str">
        <f t="shared" si="13"/>
        <v>○</v>
      </c>
      <c r="AR21" s="58">
        <v>18</v>
      </c>
      <c r="AS21" s="31">
        <f t="shared" si="28"/>
        <v>45644</v>
      </c>
      <c r="AT21" s="31" t="str">
        <f t="shared" si="14"/>
        <v>A1218</v>
      </c>
      <c r="AU21" s="34" t="str">
        <f>VLOOKUP(AT21,[1]月行事予定!$B$6:$H$370,7)</f>
        <v>打合せ
学年部会打合せ学級経営基礎形成　大石PM総合庁舎TV会議</v>
      </c>
      <c r="AV21" s="19" t="str">
        <f t="shared" si="34"/>
        <v/>
      </c>
      <c r="AW21" s="58">
        <v>18</v>
      </c>
      <c r="AX21" s="31">
        <f t="shared" si="29"/>
        <v>45675</v>
      </c>
      <c r="AY21" s="31" t="str">
        <f t="shared" si="15"/>
        <v>B0118</v>
      </c>
      <c r="AZ21" s="34" t="str">
        <f>VLOOKUP(AY21,[1]月行事予定!$B$6:$H$370,7)</f>
        <v>もくT　委員会　縦⑤学校所員会④ 山本1500総合会館授業を見て学ぶ　飯田西尾1255付属小中学校
合同主務者会　大澤1400岐阜市教育研究所</v>
      </c>
      <c r="BA21" s="19" t="str">
        <f t="shared" si="35"/>
        <v>○</v>
      </c>
      <c r="BB21" s="58">
        <v>18</v>
      </c>
      <c r="BC21" s="31">
        <f t="shared" si="30"/>
        <v>45706</v>
      </c>
      <c r="BD21" s="31" t="str">
        <f t="shared" si="17"/>
        <v>B0218</v>
      </c>
      <c r="BE21" s="34" t="str">
        <f>VLOOKUP(BD21,[1]月行事予定!$B$6:$H$370,7)</f>
        <v/>
      </c>
      <c r="BF21" s="19" t="str">
        <f t="shared" si="18"/>
        <v>○</v>
      </c>
      <c r="BG21" s="58">
        <v>18</v>
      </c>
      <c r="BH21" s="31">
        <f t="shared" si="31"/>
        <v>45734</v>
      </c>
      <c r="BI21" s="31" t="str">
        <f t="shared" si="19"/>
        <v>B0318</v>
      </c>
      <c r="BJ21" s="34" t="str">
        <f>VLOOKUP(BI21,[1]月行事予定!$B$6:$H$370,7)</f>
        <v>朝読書　正副分団長指導(昼）ロング　委員長放送(図書、情報)一覧提出（低）　</v>
      </c>
    </row>
    <row r="22" spans="3:62" ht="38.25" customHeight="1">
      <c r="C22" s="48">
        <v>19</v>
      </c>
      <c r="D22" s="19" t="str">
        <f t="shared" si="33"/>
        <v>○</v>
      </c>
      <c r="E22" s="31">
        <f t="shared" si="20"/>
        <v>45401</v>
      </c>
      <c r="F22" s="31" t="str">
        <f t="shared" si="0"/>
        <v>A0419</v>
      </c>
      <c r="G22" s="28" t="str">
        <f>VLOOKUP(F22,[1]月行事予定!$B$6:$H$370,7)</f>
        <v>朝読書　ロングSSW派遣事業1000～1545</v>
      </c>
      <c r="H22" s="19" t="str">
        <f t="shared" si="32"/>
        <v/>
      </c>
      <c r="I22" s="58">
        <v>19</v>
      </c>
      <c r="J22" s="31">
        <f t="shared" si="21"/>
        <v>45431</v>
      </c>
      <c r="K22" s="31" t="str">
        <f t="shared" si="1"/>
        <v>A0519</v>
      </c>
      <c r="L22" s="34" t="str">
        <f>VLOOKUP(K22,[1]月行事予定!$B$6:$H$370,7)</f>
        <v>E.T　ALT
スポーツテスト予備主任児童委員訪問基礎形成ICT基礎　飯田</v>
      </c>
      <c r="M22" s="19" t="str">
        <f t="shared" si="2"/>
        <v>○</v>
      </c>
      <c r="N22" s="58">
        <v>19</v>
      </c>
      <c r="O22" s="31">
        <f t="shared" si="22"/>
        <v>45462</v>
      </c>
      <c r="P22" s="31" t="str">
        <f t="shared" si="3"/>
        <v>A0619</v>
      </c>
      <c r="Q22" s="34" t="str">
        <f>VLOOKUP(P22,[1]月行事予定!$B$6:$H$370,7)</f>
        <v>教育相談週間Q-U研修1515地区小中校長会評議員会② 堀田900WEB</v>
      </c>
      <c r="R22" s="19" t="str">
        <f t="shared" si="4"/>
        <v>○</v>
      </c>
      <c r="S22" s="58">
        <v>19</v>
      </c>
      <c r="T22" s="31">
        <f t="shared" si="23"/>
        <v>45492</v>
      </c>
      <c r="U22" s="31" t="str">
        <f t="shared" si="5"/>
        <v>A0719</v>
      </c>
      <c r="V22" s="34" t="str">
        <f>VLOOKUP(U22,[1]月行事予定!$B$6:$H$370,7)</f>
        <v>朝読書 ＳＯＳの出し方学校保健安全委員会1330
全校研究会　特別支援</v>
      </c>
      <c r="W22" s="54"/>
      <c r="X22" s="58">
        <v>19</v>
      </c>
      <c r="Y22" s="31">
        <f t="shared" si="24"/>
        <v>45523</v>
      </c>
      <c r="Z22" s="31" t="str">
        <f t="shared" si="6"/>
        <v>A0819</v>
      </c>
      <c r="AA22" s="34" t="str">
        <f>VLOOKUP(Z22,[1]月行事予定!$B$6:$H$370,7)</f>
        <v xml:space="preserve">PTA奉仕作業
</v>
      </c>
      <c r="AB22" s="53"/>
      <c r="AC22" s="58">
        <v>19</v>
      </c>
      <c r="AD22" s="41">
        <f t="shared" si="25"/>
        <v>45554</v>
      </c>
      <c r="AE22" s="41" t="str">
        <f t="shared" si="8"/>
        <v>A0919</v>
      </c>
      <c r="AF22" s="34" t="str">
        <f>VLOOKUP(AE22,[1]月行事予定!$B$6:$H$370,7)</f>
        <v>SC 6年生幼稚園訪問②定例ケース会議連携校研修　宇野950春里土田小</v>
      </c>
      <c r="AG22" s="19" t="str">
        <f t="shared" si="9"/>
        <v/>
      </c>
      <c r="AH22" s="58">
        <v>19</v>
      </c>
      <c r="AI22" s="31">
        <f t="shared" si="26"/>
        <v>45584</v>
      </c>
      <c r="AJ22" s="31" t="str">
        <f t="shared" si="10"/>
        <v>A1019</v>
      </c>
      <c r="AK22" s="34" t="str">
        <f>VLOOKUP(AJ22,[1]月行事予定!$B$6:$H$370,7)</f>
        <v>もくT　学校運営支援室会議⑥牧ヶ野1400市役所
就学時健診（春里小・桜ケ丘小）道徳教育パワーアップ実践事業発表会　西尾1300美濃加茂東</v>
      </c>
      <c r="AL22" s="19" t="str">
        <f t="shared" si="11"/>
        <v>○</v>
      </c>
      <c r="AM22" s="58">
        <v>19</v>
      </c>
      <c r="AN22" s="31">
        <f t="shared" si="27"/>
        <v>45615</v>
      </c>
      <c r="AO22" s="31" t="str">
        <f t="shared" si="12"/>
        <v>A1119</v>
      </c>
      <c r="AP22" s="34" t="str">
        <f>VLOOKUP(AO22,[1]月行事予定!$B$6:$H$370,7)</f>
        <v/>
      </c>
      <c r="AQ22" s="19" t="str">
        <f t="shared" si="13"/>
        <v>○</v>
      </c>
      <c r="AR22" s="58">
        <v>19</v>
      </c>
      <c r="AS22" s="31">
        <f t="shared" si="28"/>
        <v>45645</v>
      </c>
      <c r="AT22" s="31" t="str">
        <f t="shared" si="14"/>
        <v>A1219</v>
      </c>
      <c r="AU22" s="34" t="str">
        <f>VLOOKUP(AT22,[1]月行事予定!$B$6:$H$370,7)</f>
        <v>SC　冬休み図書貸し出し～21日
SST③5－1④5－2定例ケース会議連携校研修　宇野945広陵中</v>
      </c>
      <c r="AV22" s="19" t="str">
        <f t="shared" si="34"/>
        <v/>
      </c>
      <c r="AW22" s="58">
        <v>19</v>
      </c>
      <c r="AX22" s="31">
        <f t="shared" si="29"/>
        <v>45676</v>
      </c>
      <c r="AY22" s="31" t="str">
        <f t="shared" si="15"/>
        <v>B0119</v>
      </c>
      <c r="AZ22" s="34" t="str">
        <f>VLOOKUP(AY22,[1]月行事予定!$B$6:$H$370,7)</f>
        <v xml:space="preserve">E.T　ALT幼小中高生徒指導連絡協議会③大澤1400総合会館
</v>
      </c>
      <c r="BA22" s="19" t="str">
        <f t="shared" si="35"/>
        <v>○</v>
      </c>
      <c r="BB22" s="58">
        <v>19</v>
      </c>
      <c r="BC22" s="31">
        <f t="shared" si="30"/>
        <v>45707</v>
      </c>
      <c r="BD22" s="31" t="str">
        <f t="shared" si="17"/>
        <v>B0219</v>
      </c>
      <c r="BE22" s="34" t="str">
        <f>VLOOKUP(BD22,[1]月行事予定!$B$6:$H$370,7)</f>
        <v>指導部会　打合せ　分団長指導(昼）ＳＳＷ連絡協議会②</v>
      </c>
      <c r="BF22" s="19" t="str">
        <f t="shared" si="18"/>
        <v>○</v>
      </c>
      <c r="BG22" s="58">
        <v>19</v>
      </c>
      <c r="BH22" s="31">
        <f t="shared" si="31"/>
        <v>45735</v>
      </c>
      <c r="BI22" s="31" t="str">
        <f t="shared" si="19"/>
        <v>B0319</v>
      </c>
      <c r="BJ22" s="34" t="str">
        <f>VLOOKUP(BI22,[1]月行事予定!$B$6:$H$370,7)</f>
        <v>朝読書　正副分団長指導(昼）ロング　委員長放送(図書、情報)一覧提出（低）　</v>
      </c>
    </row>
    <row r="23" spans="3:62" ht="38.25" customHeight="1">
      <c r="C23" s="48">
        <v>20</v>
      </c>
      <c r="D23" s="19" t="str">
        <f t="shared" si="33"/>
        <v/>
      </c>
      <c r="E23" s="31">
        <f t="shared" si="20"/>
        <v>45402</v>
      </c>
      <c r="F23" s="31" t="str">
        <f t="shared" si="0"/>
        <v>A0420</v>
      </c>
      <c r="G23" s="28" t="str">
        <f>VLOOKUP(F23,[1]月行事予定!$B$6:$H$370,7)</f>
        <v>もくT　歯科検診(4～6年支）委員会教務主任会①学力向上推進会議 佐光1400総合会館
学校運営支援室会議① 牧ヶ野1400市役所</v>
      </c>
      <c r="H23" s="19" t="str">
        <f t="shared" si="32"/>
        <v>○</v>
      </c>
      <c r="I23" s="58">
        <v>20</v>
      </c>
      <c r="J23" s="31">
        <f t="shared" si="21"/>
        <v>45432</v>
      </c>
      <c r="K23" s="31" t="str">
        <f t="shared" si="1"/>
        <v>A0520</v>
      </c>
      <c r="L23" s="34" t="str">
        <f>VLOOKUP(K23,[1]月行事予定!$B$6:$H$370,7)</f>
        <v/>
      </c>
      <c r="M23" s="19" t="str">
        <f t="shared" si="2"/>
        <v>○</v>
      </c>
      <c r="N23" s="58">
        <v>20</v>
      </c>
      <c r="O23" s="31">
        <f t="shared" si="22"/>
        <v>45463</v>
      </c>
      <c r="P23" s="31" t="str">
        <f t="shared" si="3"/>
        <v>A0620</v>
      </c>
      <c r="Q23" s="34" t="str">
        <f>VLOOKUP(P23,[1]月行事予定!$B$6:$H$370,7)</f>
        <v>SC SSW定例ケース会議幼小中高生徒指導連絡協議会②
市郡学校・警察連絡協議会①　大澤1400中恵土地区センター</v>
      </c>
      <c r="R23" s="19" t="str">
        <f t="shared" si="4"/>
        <v/>
      </c>
      <c r="S23" s="58">
        <v>20</v>
      </c>
      <c r="T23" s="31">
        <f t="shared" si="23"/>
        <v>45493</v>
      </c>
      <c r="U23" s="31" t="str">
        <f t="shared" si="5"/>
        <v>A0720</v>
      </c>
      <c r="V23" s="34" t="str">
        <f>VLOOKUP(U23,[1]月行事予定!$B$6:$H$370,7)</f>
        <v>打合せ　指導部会(9・10月提案)
営繕要望学校訪問1000夏季休業日前授業終了日</v>
      </c>
      <c r="W23" s="54"/>
      <c r="X23" s="58">
        <v>20</v>
      </c>
      <c r="Y23" s="31">
        <f t="shared" si="24"/>
        <v>45524</v>
      </c>
      <c r="Z23" s="31" t="str">
        <f t="shared" si="6"/>
        <v>A0820</v>
      </c>
      <c r="AA23" s="34" t="str">
        <f>VLOOKUP(Z23,[1]月行事予定!$B$6:$H$370,7)</f>
        <v xml:space="preserve">
</v>
      </c>
      <c r="AB23" s="19" t="str">
        <f t="shared" si="7"/>
        <v>○</v>
      </c>
      <c r="AC23" s="58">
        <v>20</v>
      </c>
      <c r="AD23" s="31">
        <f t="shared" si="25"/>
        <v>45555</v>
      </c>
      <c r="AE23" s="31" t="str">
        <f t="shared" si="8"/>
        <v>A0920</v>
      </c>
      <c r="AF23" s="34" t="str">
        <f>VLOOKUP(AE23,[1]月行事予定!$B$6:$H$370,7)</f>
        <v>朝読書　支援学級音楽療法②
ロング(議)　人権図書返却一覧表低学年支援＜校外研の日＞
養護教諭部会４西久保1500総合会館</v>
      </c>
      <c r="AG23" s="19" t="str">
        <f t="shared" si="9"/>
        <v/>
      </c>
      <c r="AH23" s="58">
        <v>20</v>
      </c>
      <c r="AI23" s="31">
        <f t="shared" si="26"/>
        <v>45585</v>
      </c>
      <c r="AJ23" s="31" t="str">
        <f t="shared" si="10"/>
        <v>A1020</v>
      </c>
      <c r="AK23" s="34" t="str">
        <f>VLOOKUP(AJ23,[1]月行事予定!$B$6:$H$370,7)</f>
        <v>運動会準備就学時健診（東明小）
学校所員会　山本920桜ヶ丘小</v>
      </c>
      <c r="AL23" s="19" t="str">
        <f t="shared" si="11"/>
        <v>○</v>
      </c>
      <c r="AM23" s="58">
        <v>20</v>
      </c>
      <c r="AN23" s="31">
        <f t="shared" si="27"/>
        <v>45616</v>
      </c>
      <c r="AO23" s="31" t="str">
        <f t="shared" si="12"/>
        <v>A1120</v>
      </c>
      <c r="AP23" s="34" t="str">
        <f>VLOOKUP(AO23,[1]月行事予定!$B$6:$H$370,7)</f>
        <v>打合せ SC打合せ教務主任会④　佐光1400総合会館</v>
      </c>
      <c r="AQ23" s="19" t="str">
        <f t="shared" si="13"/>
        <v>○</v>
      </c>
      <c r="AR23" s="58">
        <v>20</v>
      </c>
      <c r="AS23" s="31">
        <f t="shared" si="28"/>
        <v>45646</v>
      </c>
      <c r="AT23" s="31" t="str">
        <f t="shared" si="14"/>
        <v>A1220</v>
      </c>
      <c r="AU23" s="34" t="str">
        <f>VLOOKUP(AT23,[1]月行事予定!$B$6:$H$370,7)</f>
        <v>朝読書　ロング
いじめ防止学校訪問1000</v>
      </c>
      <c r="AV23" s="19" t="str">
        <f t="shared" si="34"/>
        <v>○</v>
      </c>
      <c r="AW23" s="58">
        <v>20</v>
      </c>
      <c r="AX23" s="31">
        <f t="shared" si="29"/>
        <v>45677</v>
      </c>
      <c r="AY23" s="31" t="str">
        <f t="shared" si="15"/>
        <v>B0120</v>
      </c>
      <c r="AZ23" s="42" t="str">
        <f>VLOOKUP(AY23,[1]月行事予定!$B$6:$H$370,7)</f>
        <v/>
      </c>
      <c r="BA23" s="19" t="str">
        <f t="shared" si="35"/>
        <v>○</v>
      </c>
      <c r="BB23" s="58">
        <v>20</v>
      </c>
      <c r="BC23" s="31">
        <f t="shared" si="30"/>
        <v>45708</v>
      </c>
      <c r="BD23" s="31" t="str">
        <f t="shared" si="17"/>
        <v>B0220</v>
      </c>
      <c r="BE23" s="34" t="str">
        <f>VLOOKUP(BD23,[1]月行事予定!$B$6:$H$370,7)</f>
        <v>授業参観・懇談会PTA連合会新旧子育て委員代表会
幼保小連携推進会議②</v>
      </c>
      <c r="BF23" s="19" t="str">
        <f t="shared" si="18"/>
        <v>○</v>
      </c>
      <c r="BG23" s="58">
        <v>20</v>
      </c>
      <c r="BH23" s="31">
        <f t="shared" si="31"/>
        <v>45736</v>
      </c>
      <c r="BI23" s="31" t="str">
        <f t="shared" si="19"/>
        <v>B0320</v>
      </c>
      <c r="BJ23" s="34" t="str">
        <f>VLOOKUP(BI23,[1]月行事予定!$B$6:$H$370,7)</f>
        <v>朝読書　正副分団長指導(昼）ロング　委員長放送(図書、情報)一覧提出（低）　</v>
      </c>
    </row>
    <row r="24" spans="3:62" ht="38.25" customHeight="1">
      <c r="C24" s="48">
        <v>21</v>
      </c>
      <c r="D24" s="19" t="str">
        <f t="shared" si="33"/>
        <v/>
      </c>
      <c r="E24" s="31">
        <f t="shared" si="20"/>
        <v>45403</v>
      </c>
      <c r="F24" s="31" t="str">
        <f t="shared" si="0"/>
        <v>A0421</v>
      </c>
      <c r="G24" s="28" t="str">
        <f>VLOOKUP(F24,[1]月行事予定!$B$6:$H$370,7)</f>
        <v xml:space="preserve">E.T
②通級教室開級式
図書室貸出開始生徒指導主事会 大澤1530総合会館第１回学力向上推進会議　佐光WEB1500
</v>
      </c>
      <c r="H24" s="19" t="str">
        <f t="shared" si="32"/>
        <v>○</v>
      </c>
      <c r="I24" s="58">
        <v>21</v>
      </c>
      <c r="J24" s="31">
        <f t="shared" si="21"/>
        <v>45433</v>
      </c>
      <c r="K24" s="31" t="str">
        <f t="shared" si="1"/>
        <v>A0521</v>
      </c>
      <c r="L24" s="34" t="str">
        <f>VLOOKUP(K24,[1]月行事予定!$B$6:$H$370,7)</f>
        <v/>
      </c>
      <c r="M24" s="19" t="str">
        <f t="shared" si="2"/>
        <v>○</v>
      </c>
      <c r="N24" s="58">
        <v>21</v>
      </c>
      <c r="O24" s="31">
        <f t="shared" si="22"/>
        <v>45464</v>
      </c>
      <c r="P24" s="31" t="str">
        <f t="shared" si="3"/>
        <v>A0621</v>
      </c>
      <c r="Q24" s="34" t="str">
        <f>VLOOKUP(P24,[1]月行事予定!$B$6:$H$370,7)</f>
        <v>朝読書(読み聞かせ:高)
ロング</v>
      </c>
      <c r="R24" s="54"/>
      <c r="S24" s="58">
        <v>21</v>
      </c>
      <c r="T24" s="31">
        <f t="shared" si="23"/>
        <v>45494</v>
      </c>
      <c r="U24" s="31" t="str">
        <f t="shared" si="5"/>
        <v>A0721</v>
      </c>
      <c r="V24" s="34" t="str">
        <f>VLOOKUP(U24,[1]月行事予定!$B$6:$H$370,7)</f>
        <v>個人懇談①</v>
      </c>
      <c r="W24" s="54"/>
      <c r="X24" s="58">
        <v>21</v>
      </c>
      <c r="Y24" s="31">
        <f t="shared" si="24"/>
        <v>45525</v>
      </c>
      <c r="Z24" s="31" t="str">
        <f t="shared" si="6"/>
        <v>A0821</v>
      </c>
      <c r="AA24" s="34" t="str">
        <f>VLOOKUP(Z24,[1]月行事予定!$B$6:$H$370,7)</f>
        <v>職員会　
PTA奉仕作業～27日
研究推進委員会教育支援指導部会　山内1530
教育支援委員会　石井1330すみれ学園参観　河原菊田1000蘇原第1小</v>
      </c>
      <c r="AB24" s="19" t="str">
        <f t="shared" si="7"/>
        <v/>
      </c>
      <c r="AC24" s="58">
        <v>21</v>
      </c>
      <c r="AD24" s="31">
        <f t="shared" si="25"/>
        <v>45556</v>
      </c>
      <c r="AE24" s="31" t="str">
        <f t="shared" si="8"/>
        <v>A0921</v>
      </c>
      <c r="AF24" s="34" t="str">
        <f>VLOOKUP(AE24,[1]月行事予定!$B$6:$H$370,7)</f>
        <v>もくT
委員会一覧表中学年</v>
      </c>
      <c r="AG24" s="19" t="str">
        <f t="shared" si="9"/>
        <v>○</v>
      </c>
      <c r="AH24" s="58">
        <v>21</v>
      </c>
      <c r="AI24" s="31">
        <f t="shared" si="26"/>
        <v>45586</v>
      </c>
      <c r="AJ24" s="31" t="str">
        <f t="shared" si="10"/>
        <v>A1021</v>
      </c>
      <c r="AK24" s="34" t="str">
        <f>VLOOKUP(AJ24,[1]月行事予定!$B$6:$H$370,7)</f>
        <v>運動会</v>
      </c>
      <c r="AL24" s="19" t="str">
        <f t="shared" si="11"/>
        <v>○</v>
      </c>
      <c r="AM24" s="58">
        <v>21</v>
      </c>
      <c r="AN24" s="31">
        <f t="shared" si="27"/>
        <v>45617</v>
      </c>
      <c r="AO24" s="31" t="str">
        <f t="shared" si="12"/>
        <v>A1121</v>
      </c>
      <c r="AP24" s="34" t="str">
        <f>VLOOKUP(AO24,[1]月行事予定!$B$6:$H$370,7)</f>
        <v>委員会カニミライブ図書館内覧会　堀田1000ヨシヅヤ</v>
      </c>
      <c r="AQ24" s="19" t="str">
        <f t="shared" si="13"/>
        <v/>
      </c>
      <c r="AR24" s="58">
        <v>21</v>
      </c>
      <c r="AS24" s="31">
        <f t="shared" si="28"/>
        <v>45647</v>
      </c>
      <c r="AT24" s="31" t="str">
        <f t="shared" si="14"/>
        <v>A1221</v>
      </c>
      <c r="AU24" s="34" t="str">
        <f>VLOOKUP(AT24,[1]月行事予定!$B$6:$H$370,7)</f>
        <v>もくT
委員会</v>
      </c>
      <c r="AV24" s="19" t="str">
        <f t="shared" si="34"/>
        <v>○</v>
      </c>
      <c r="AW24" s="58">
        <v>21</v>
      </c>
      <c r="AX24" s="31">
        <f t="shared" si="29"/>
        <v>45678</v>
      </c>
      <c r="AY24" s="31" t="str">
        <f t="shared" si="15"/>
        <v>B0121</v>
      </c>
      <c r="AZ24" s="42" t="str">
        <f>VLOOKUP(AY24,[1]月行事予定!$B$6:$H$370,7)</f>
        <v/>
      </c>
      <c r="BA24" s="19" t="str">
        <f t="shared" si="35"/>
        <v>○</v>
      </c>
      <c r="BB24" s="58">
        <v>21</v>
      </c>
      <c r="BC24" s="31">
        <f t="shared" si="30"/>
        <v>45709</v>
      </c>
      <c r="BD24" s="31" t="str">
        <f t="shared" si="17"/>
        <v>B0221</v>
      </c>
      <c r="BE24" s="34" t="str">
        <f>VLOOKUP(BD24,[1]月行事予定!$B$6:$H$370,7)</f>
        <v>朝読書　SC　ALT　ロング
県教研支部・部会、会計事務局監査</v>
      </c>
      <c r="BF24" s="53"/>
      <c r="BG24" s="58">
        <v>21</v>
      </c>
      <c r="BH24" s="41">
        <f t="shared" si="31"/>
        <v>45737</v>
      </c>
      <c r="BI24" s="41" t="str">
        <f t="shared" si="19"/>
        <v>B0321</v>
      </c>
      <c r="BJ24" s="34" t="str">
        <f>VLOOKUP(BI24,[1]月行事予定!$B$6:$H$370,7)</f>
        <v>朝読書　正副分団長指導(昼）ロング　委員長放送(図書、情報)一覧提出（低）　</v>
      </c>
    </row>
    <row r="25" spans="3:62" ht="38.25" customHeight="1">
      <c r="C25" s="48">
        <v>22</v>
      </c>
      <c r="D25" s="19" t="str">
        <f t="shared" si="33"/>
        <v>○</v>
      </c>
      <c r="E25" s="31">
        <f t="shared" si="20"/>
        <v>45404</v>
      </c>
      <c r="F25" s="31" t="str">
        <f t="shared" si="0"/>
        <v>A0422</v>
      </c>
      <c r="G25" s="28" t="str">
        <f>VLOOKUP(F25,[1]月行事予定!$B$6:$H$370,7)</f>
        <v/>
      </c>
      <c r="H25" s="19" t="str">
        <f t="shared" si="32"/>
        <v>○</v>
      </c>
      <c r="I25" s="58">
        <v>22</v>
      </c>
      <c r="J25" s="31">
        <f t="shared" si="21"/>
        <v>45434</v>
      </c>
      <c r="K25" s="31" t="str">
        <f t="shared" si="1"/>
        <v>A0522</v>
      </c>
      <c r="L25" s="34" t="str">
        <f>VLOOKUP(K25,[1]月行事予定!$B$6:$H$370,7)</f>
        <v>職員会
教育センター講座講師 石井Web1400特新担（小中義特）①Web　佐々木
小中高特生徒指導連絡協議会総会 大澤1400総合庁舎</v>
      </c>
      <c r="M25" s="19" t="str">
        <f t="shared" si="2"/>
        <v/>
      </c>
      <c r="N25" s="58">
        <v>22</v>
      </c>
      <c r="O25" s="31">
        <f t="shared" si="22"/>
        <v>45465</v>
      </c>
      <c r="P25" s="31" t="str">
        <f t="shared" si="3"/>
        <v>A0622</v>
      </c>
      <c r="Q25" s="34" t="str">
        <f>VLOOKUP(P25,[1]月行事予定!$B$6:$H$370,7)</f>
        <v>もくT　教務主任会③　佐光1400総合会館
学校運営支援室会議②　牧ヶ野1400西可児中</v>
      </c>
      <c r="R25" s="54"/>
      <c r="S25" s="58">
        <v>22</v>
      </c>
      <c r="T25" s="31">
        <f t="shared" si="23"/>
        <v>45495</v>
      </c>
      <c r="U25" s="31" t="str">
        <f t="shared" si="5"/>
        <v>A0722</v>
      </c>
      <c r="V25" s="34" t="str">
        <f>VLOOKUP(U25,[1]月行事予定!$B$6:$H$370,7)</f>
        <v>教員採用選考試験一次
県中総体夏季大会（～８／１）</v>
      </c>
      <c r="W25" s="54"/>
      <c r="X25" s="58">
        <v>22</v>
      </c>
      <c r="Y25" s="31">
        <f t="shared" si="24"/>
        <v>45526</v>
      </c>
      <c r="Z25" s="31" t="str">
        <f t="shared" si="6"/>
        <v>A0822</v>
      </c>
      <c r="AA25" s="34" t="str">
        <f>VLOOKUP(Z25,[1]月行事予定!$B$6:$H$370,7)</f>
        <v>学校運営支援室会議④　牧ヶ野1400市役所
学校所員会③　山本1500総合会館6年目研修　竹田815総合教育センター</v>
      </c>
      <c r="AB25" s="19" t="str">
        <f t="shared" si="7"/>
        <v/>
      </c>
      <c r="AC25" s="58">
        <v>22</v>
      </c>
      <c r="AD25" s="31">
        <f t="shared" si="25"/>
        <v>45557</v>
      </c>
      <c r="AE25" s="31" t="str">
        <f t="shared" si="8"/>
        <v>A0922</v>
      </c>
      <c r="AF25" s="34" t="str">
        <f>VLOOKUP(AE25,[1]月行事予定!$B$6:$H$370,7)</f>
        <v>E.T　ALT一覧表高学年
事前伝達相談会1515</v>
      </c>
      <c r="AG25" s="19" t="str">
        <f t="shared" si="9"/>
        <v>○</v>
      </c>
      <c r="AH25" s="58">
        <v>22</v>
      </c>
      <c r="AI25" s="31">
        <f t="shared" si="26"/>
        <v>45587</v>
      </c>
      <c r="AJ25" s="31" t="str">
        <f t="shared" si="10"/>
        <v>A1022</v>
      </c>
      <c r="AK25" s="34" t="str">
        <f>VLOOKUP(AJ25,[1]月行事予定!$B$6:$H$370,7)</f>
        <v/>
      </c>
      <c r="AL25" s="19" t="str">
        <f t="shared" si="11"/>
        <v>○</v>
      </c>
      <c r="AM25" s="58">
        <v>22</v>
      </c>
      <c r="AN25" s="31">
        <f t="shared" si="27"/>
        <v>45618</v>
      </c>
      <c r="AO25" s="31" t="str">
        <f t="shared" si="12"/>
        <v>A1122</v>
      </c>
      <c r="AP25" s="34" t="str">
        <f>VLOOKUP(AO25,[1]月行事予定!$B$6:$H$370,7)</f>
        <v xml:space="preserve">朝読書(読み聞かせ:高)　ロング
</v>
      </c>
      <c r="AQ25" s="19" t="str">
        <f>IF(WEEKDAY(AS25)=7,"",IF(WEEKDAY(AS25)=1,"","○"))</f>
        <v/>
      </c>
      <c r="AR25" s="58">
        <v>22</v>
      </c>
      <c r="AS25" s="31">
        <f t="shared" si="28"/>
        <v>45648</v>
      </c>
      <c r="AT25" s="31" t="str">
        <f t="shared" si="14"/>
        <v>A1222</v>
      </c>
      <c r="AU25" s="34" t="str">
        <f>VLOOKUP(AT25,[1]月行事予定!$B$6:$H$370,7)</f>
        <v>E.T　ALT
大掃除</v>
      </c>
      <c r="AV25" s="19" t="str">
        <f t="shared" si="34"/>
        <v>○</v>
      </c>
      <c r="AW25" s="58">
        <v>22</v>
      </c>
      <c r="AX25" s="31">
        <f t="shared" si="29"/>
        <v>45679</v>
      </c>
      <c r="AY25" s="31" t="str">
        <f t="shared" si="15"/>
        <v>B0122</v>
      </c>
      <c r="AZ25" s="34" t="str">
        <f>VLOOKUP(AY25,[1]月行事予定!$B$6:$H$370,7)</f>
        <v xml:space="preserve">
打合せ</v>
      </c>
      <c r="BA25" s="19" t="str">
        <f t="shared" si="35"/>
        <v/>
      </c>
      <c r="BB25" s="58">
        <v>22</v>
      </c>
      <c r="BC25" s="31">
        <f t="shared" si="30"/>
        <v>45710</v>
      </c>
      <c r="BD25" s="31" t="str">
        <f t="shared" si="17"/>
        <v>B0222</v>
      </c>
      <c r="BE25" s="34" t="str">
        <f>VLOOKUP(BD25,[1]月行事予定!$B$6:$H$370,7)</f>
        <v xml:space="preserve">　委員会
第4回分団会可児学校保健会 編集委員会③（市郡）
学校運営支援室協議会②いじめ未然防止・不登校等児童生徒支援アドバイザー連絡協議会③
</v>
      </c>
      <c r="BF25" s="19" t="str">
        <f t="shared" si="18"/>
        <v/>
      </c>
      <c r="BG25" s="58">
        <v>22</v>
      </c>
      <c r="BH25" s="31">
        <f t="shared" si="31"/>
        <v>45738</v>
      </c>
      <c r="BI25" s="31" t="str">
        <f t="shared" si="19"/>
        <v>B0322</v>
      </c>
      <c r="BJ25" s="34" t="str">
        <f>VLOOKUP(BI25,[1]月行事予定!$B$6:$H$370,7)</f>
        <v>朝読書　正副分団長指導(昼）ロング　委員長放送(図書、情報)一覧提出（低）　</v>
      </c>
    </row>
    <row r="26" spans="3:62" ht="38.25" customHeight="1">
      <c r="C26" s="48">
        <v>23</v>
      </c>
      <c r="D26" s="19" t="str">
        <f t="shared" si="33"/>
        <v>○</v>
      </c>
      <c r="E26" s="31">
        <f t="shared" si="20"/>
        <v>45405</v>
      </c>
      <c r="F26" s="31" t="str">
        <f t="shared" si="0"/>
        <v>A0423</v>
      </c>
      <c r="G26" s="28" t="str">
        <f>VLOOKUP(F26,[1]月行事予定!$B$6:$H$370,7)</f>
        <v/>
      </c>
      <c r="H26" s="19" t="str">
        <f t="shared" si="32"/>
        <v>○</v>
      </c>
      <c r="I26" s="58">
        <v>23</v>
      </c>
      <c r="J26" s="31">
        <f t="shared" si="21"/>
        <v>45435</v>
      </c>
      <c r="K26" s="31" t="str">
        <f t="shared" si="1"/>
        <v>A0523</v>
      </c>
      <c r="L26" s="34" t="str">
        <f>VLOOKUP(K26,[1]月行事予定!$B$6:$H$370,7)</f>
        <v>　SC定例ケース会議</v>
      </c>
      <c r="M26" s="19" t="str">
        <f t="shared" si="2"/>
        <v/>
      </c>
      <c r="N26" s="58">
        <v>23</v>
      </c>
      <c r="O26" s="31">
        <f t="shared" si="22"/>
        <v>45466</v>
      </c>
      <c r="P26" s="31" t="str">
        <f t="shared" si="3"/>
        <v>A0623</v>
      </c>
      <c r="Q26" s="34" t="str">
        <f>VLOOKUP(P26,[1]月行事予定!$B$6:$H$370,7)</f>
        <v xml:space="preserve">E.TtcompusメンテナンスPM使用不可
東明小藤田教諭通級参観③④学校保健講習会　西久保1300総合庁舎授業改善講座　大澤PMWEB
</v>
      </c>
      <c r="R26" s="54"/>
      <c r="S26" s="58">
        <v>23</v>
      </c>
      <c r="T26" s="31">
        <f t="shared" si="23"/>
        <v>45496</v>
      </c>
      <c r="U26" s="31" t="str">
        <f t="shared" si="5"/>
        <v>A0723</v>
      </c>
      <c r="V26" s="34" t="str">
        <f>VLOOKUP(U26,[1]月行事予定!$B$6:$H$370,7)</f>
        <v/>
      </c>
      <c r="W26" s="54"/>
      <c r="X26" s="58">
        <v>23</v>
      </c>
      <c r="Y26" s="31">
        <f t="shared" si="24"/>
        <v>45527</v>
      </c>
      <c r="Z26" s="31" t="str">
        <f t="shared" si="6"/>
        <v>A0823</v>
      </c>
      <c r="AA26" s="34" t="str">
        <f>VLOOKUP(Z26,[1]月行事予定!$B$6:$H$370,7)</f>
        <v>体力向上マネジメント指導者講習会　教育課程伝達講習会タブレット講座　石井1300広陵中</v>
      </c>
      <c r="AB26" s="55"/>
      <c r="AC26" s="58">
        <v>23</v>
      </c>
      <c r="AD26" s="41">
        <f t="shared" si="25"/>
        <v>45558</v>
      </c>
      <c r="AE26" s="41" t="str">
        <f t="shared" si="8"/>
        <v>A0923</v>
      </c>
      <c r="AF26" s="34" t="str">
        <f>VLOOKUP(AE26,[1]月行事予定!$B$6:$H$370,7)</f>
        <v>秋分の日</v>
      </c>
      <c r="AG26" s="19" t="str">
        <f t="shared" si="9"/>
        <v>○</v>
      </c>
      <c r="AH26" s="58">
        <v>23</v>
      </c>
      <c r="AI26" s="31">
        <f t="shared" si="26"/>
        <v>45588</v>
      </c>
      <c r="AJ26" s="31" t="str">
        <f t="shared" si="10"/>
        <v>A1023</v>
      </c>
      <c r="AK26" s="34" t="str">
        <f>VLOOKUP(AJ26,[1]月行事予定!$B$6:$H$370,7)</f>
        <v>振替休業日</v>
      </c>
      <c r="AL26" s="53"/>
      <c r="AM26" s="58">
        <v>23</v>
      </c>
      <c r="AN26" s="41">
        <f t="shared" si="27"/>
        <v>45619</v>
      </c>
      <c r="AO26" s="41" t="str">
        <f t="shared" si="12"/>
        <v>A1123</v>
      </c>
      <c r="AP26" s="34" t="str">
        <f>VLOOKUP(AO26,[1]月行事予定!$B$6:$H$370,7)</f>
        <v>勤労感謝の日</v>
      </c>
      <c r="AQ26" s="19" t="str">
        <f>IF(WEEKDAY(AS26)=7,"",IF(WEEKDAY(AS26)=1,"","○"))</f>
        <v>○</v>
      </c>
      <c r="AR26" s="58">
        <v>23</v>
      </c>
      <c r="AS26" s="31">
        <f t="shared" si="28"/>
        <v>45649</v>
      </c>
      <c r="AT26" s="31" t="str">
        <f t="shared" si="14"/>
        <v>A1223</v>
      </c>
      <c r="AU26" s="34" t="str">
        <f>VLOOKUP(AT26,[1]月行事予定!$B$6:$H$370,7)</f>
        <v/>
      </c>
      <c r="AV26" s="19" t="str">
        <f t="shared" si="34"/>
        <v>○</v>
      </c>
      <c r="AW26" s="58">
        <v>23</v>
      </c>
      <c r="AX26" s="31">
        <f t="shared" si="29"/>
        <v>45680</v>
      </c>
      <c r="AY26" s="31" t="str">
        <f t="shared" si="15"/>
        <v>B0123</v>
      </c>
      <c r="AZ26" s="34" t="str">
        <f>VLOOKUP(AY26,[1]月行事予定!$B$6:$H$370,7)</f>
        <v>南朝　SC</v>
      </c>
      <c r="BA26" s="53"/>
      <c r="BB26" s="58">
        <v>23</v>
      </c>
      <c r="BC26" s="41">
        <f t="shared" si="30"/>
        <v>45711</v>
      </c>
      <c r="BD26" s="41" t="str">
        <f t="shared" si="17"/>
        <v>B0223</v>
      </c>
      <c r="BE26" s="34" t="str">
        <f>VLOOKUP(BD26,[1]月行事予定!$B$6:$H$370,7)</f>
        <v>天皇誕生日天皇誕生日</v>
      </c>
      <c r="BF26" s="19" t="str">
        <f t="shared" si="18"/>
        <v/>
      </c>
      <c r="BG26" s="58">
        <v>23</v>
      </c>
      <c r="BH26" s="31">
        <f t="shared" si="31"/>
        <v>45739</v>
      </c>
      <c r="BI26" s="31" t="str">
        <f t="shared" si="19"/>
        <v>B0323</v>
      </c>
      <c r="BJ26" s="34" t="str">
        <f>VLOOKUP(BI26,[1]月行事予定!$B$6:$H$370,7)</f>
        <v>朝読書　正副分団長指導(昼）ロング　委員長放送(図書、情報)一覧提出（低）　</v>
      </c>
    </row>
    <row r="27" spans="3:62" ht="38.25" customHeight="1">
      <c r="C27" s="48">
        <v>24</v>
      </c>
      <c r="D27" s="19" t="str">
        <f t="shared" si="33"/>
        <v>○</v>
      </c>
      <c r="E27" s="31">
        <f t="shared" si="20"/>
        <v>45406</v>
      </c>
      <c r="F27" s="31" t="str">
        <f t="shared" si="0"/>
        <v>A0424</v>
      </c>
      <c r="G27" s="28" t="str">
        <f>VLOOKUP(F27,[1]月行事予定!$B$6:$H$370,7)</f>
        <v>プール掃除打合せ 高圧洗浄機借り～25日</v>
      </c>
      <c r="H27" s="19" t="str">
        <f t="shared" si="32"/>
        <v>○</v>
      </c>
      <c r="I27" s="58">
        <v>24</v>
      </c>
      <c r="J27" s="31">
        <f t="shared" si="21"/>
        <v>45436</v>
      </c>
      <c r="K27" s="31" t="str">
        <f t="shared" si="1"/>
        <v>A0524</v>
      </c>
      <c r="L27" s="34" t="str">
        <f>VLOOKUP(K27,[1]月行事予定!$B$6:$H$370,7)</f>
        <v xml:space="preserve">朝読書(読み聞かせ:高)　支援学級音楽療法②　ALT ロング(議）事例を通して学ぶいじめ事案対応研修　校長　大澤　1400WEB
指導計画と評価　山本1300総合教育センター
</v>
      </c>
      <c r="M27" s="19" t="str">
        <f t="shared" si="2"/>
        <v>○</v>
      </c>
      <c r="N27" s="58">
        <v>24</v>
      </c>
      <c r="O27" s="31">
        <f t="shared" si="22"/>
        <v>45467</v>
      </c>
      <c r="P27" s="31" t="str">
        <f t="shared" si="3"/>
        <v>A0624</v>
      </c>
      <c r="Q27" s="34" t="str">
        <f>VLOOKUP(P27,[1]月行事予定!$B$6:$H$370,7)</f>
        <v>ＰＴＡ連合会研究大会（ala）</v>
      </c>
      <c r="R27" s="54"/>
      <c r="S27" s="58">
        <v>24</v>
      </c>
      <c r="T27" s="31">
        <f t="shared" si="23"/>
        <v>45497</v>
      </c>
      <c r="U27" s="31" t="str">
        <f t="shared" si="5"/>
        <v>A0724</v>
      </c>
      <c r="V27" s="34" t="str">
        <f>VLOOKUP(U27,[1]月行事予定!$B$6:$H$370,7)</f>
        <v xml:space="preserve">個人懇談②
◆かにっこ英語サマースクール①
発達と教育の相談会③教育課程（小理日比野、小外、小音西尾、小図佐光大澤）Web
</v>
      </c>
      <c r="W27" s="54"/>
      <c r="X27" s="58">
        <v>24</v>
      </c>
      <c r="Y27" s="31">
        <f t="shared" si="24"/>
        <v>45528</v>
      </c>
      <c r="Z27" s="31" t="str">
        <f t="shared" si="6"/>
        <v>A0824</v>
      </c>
      <c r="AA27" s="34" t="str">
        <f>VLOOKUP(Z27,[1]月行事予定!$B$6:$H$370,7)</f>
        <v xml:space="preserve">可児学校保健会学校歯科医・保健主事・養護教諭合同研修会　西久保　三枝1400中恵土地区C地区事務職員部会②　牧ヶ野1400かもーる
</v>
      </c>
      <c r="AB27" s="74"/>
      <c r="AC27" s="58">
        <v>24</v>
      </c>
      <c r="AD27" s="41">
        <f t="shared" si="25"/>
        <v>45559</v>
      </c>
      <c r="AE27" s="41" t="str">
        <f t="shared" si="8"/>
        <v>A0924</v>
      </c>
      <c r="AF27" s="34" t="str">
        <f>VLOOKUP(AE27,[1]月行事予定!$B$6:$H$370,7)</f>
        <v/>
      </c>
      <c r="AG27" s="19" t="str">
        <f t="shared" si="9"/>
        <v>○</v>
      </c>
      <c r="AH27" s="58">
        <v>24</v>
      </c>
      <c r="AI27" s="31">
        <f t="shared" si="26"/>
        <v>45589</v>
      </c>
      <c r="AJ27" s="31" t="str">
        <f t="shared" si="10"/>
        <v>A1024</v>
      </c>
      <c r="AK27" s="34" t="str">
        <f>VLOOKUP(AJ27,[1]月行事予定!$B$6:$H$370,7)</f>
        <v>5年わんぱく山遊具づくり　SC　QU～30日までに定例ケース会議
主任児童委員訪問1030地区小中校長会評議員会③　堀田900～1100WEB</v>
      </c>
      <c r="AL27" s="19" t="str">
        <f t="shared" si="11"/>
        <v/>
      </c>
      <c r="AM27" s="58">
        <v>24</v>
      </c>
      <c r="AN27" s="31">
        <f t="shared" si="27"/>
        <v>45620</v>
      </c>
      <c r="AO27" s="31" t="str">
        <f t="shared" si="12"/>
        <v>A1124</v>
      </c>
      <c r="AP27" s="34" t="str">
        <f>VLOOKUP(AO27,[1]月行事予定!$B$6:$H$370,7)</f>
        <v>E.T　ALT
人権教育表彰1300校長室</v>
      </c>
      <c r="AQ27" s="71"/>
      <c r="AR27" s="58">
        <v>24</v>
      </c>
      <c r="AS27" s="41">
        <f t="shared" si="28"/>
        <v>45650</v>
      </c>
      <c r="AT27" s="41" t="str">
        <f t="shared" si="14"/>
        <v>A1224</v>
      </c>
      <c r="AU27" s="34" t="str">
        <f>VLOOKUP(AT27,[1]月行事予定!$B$6:$H$370,7)</f>
        <v/>
      </c>
      <c r="AV27" s="19" t="str">
        <f t="shared" si="34"/>
        <v>○</v>
      </c>
      <c r="AW27" s="58">
        <v>24</v>
      </c>
      <c r="AX27" s="31">
        <f t="shared" si="29"/>
        <v>45681</v>
      </c>
      <c r="AY27" s="31" t="str">
        <f t="shared" si="15"/>
        <v>B0124</v>
      </c>
      <c r="AZ27" s="34" t="str">
        <f>VLOOKUP(AY27,[1]月行事予定!$B$6:$H$370,7)</f>
        <v>朝読書(読み聞かせ:高)
ロング(議）　ALT
1年昔あそび③④＜校外研の日＞養護教諭部会西久保1500総合会館</v>
      </c>
      <c r="BA27" s="19" t="str">
        <f t="shared" si="35"/>
        <v>○</v>
      </c>
      <c r="BB27" s="58">
        <v>24</v>
      </c>
      <c r="BC27" s="31">
        <f t="shared" si="30"/>
        <v>45712</v>
      </c>
      <c r="BD27" s="31" t="str">
        <f t="shared" si="17"/>
        <v>B0224</v>
      </c>
      <c r="BE27" s="34" t="str">
        <f>VLOOKUP(BD27,[1]月行事予定!$B$6:$H$370,7)</f>
        <v/>
      </c>
      <c r="BF27" s="19" t="str">
        <f t="shared" si="18"/>
        <v>○</v>
      </c>
      <c r="BG27" s="58">
        <v>24</v>
      </c>
      <c r="BH27" s="31">
        <f t="shared" si="31"/>
        <v>45740</v>
      </c>
      <c r="BI27" s="31" t="str">
        <f t="shared" si="19"/>
        <v>B0324</v>
      </c>
      <c r="BJ27" s="34" t="str">
        <f>VLOOKUP(BI27,[1]月行事予定!$B$6:$H$370,7)</f>
        <v>朝読書　正副分団長指導(昼）ロング　委員長放送(図書、情報)一覧提出（低）　</v>
      </c>
    </row>
    <row r="28" spans="3:62" ht="38.25" customHeight="1">
      <c r="C28" s="48">
        <v>25</v>
      </c>
      <c r="D28" s="19" t="str">
        <f t="shared" si="33"/>
        <v>○</v>
      </c>
      <c r="E28" s="31">
        <f t="shared" si="20"/>
        <v>45407</v>
      </c>
      <c r="F28" s="31" t="str">
        <f t="shared" si="0"/>
        <v>A0425</v>
      </c>
      <c r="G28" s="28" t="str">
        <f>VLOOKUP(F28,[1]月行事予定!$B$6:$H$370,7)</f>
        <v>SC定例ケース会議市初任研① 宇野1345広陵中図書館新任指導教諭研（小中義）①佐光1320WEB
生活科主事会①</v>
      </c>
      <c r="H28" s="19" t="str">
        <f t="shared" si="32"/>
        <v/>
      </c>
      <c r="I28" s="58">
        <v>25</v>
      </c>
      <c r="J28" s="31">
        <f t="shared" si="21"/>
        <v>45437</v>
      </c>
      <c r="K28" s="31" t="str">
        <f t="shared" si="1"/>
        <v>A0525</v>
      </c>
      <c r="L28" s="34" t="str">
        <f>VLOOKUP(K28,[1]月行事予定!$B$6:$H$370,7)</f>
        <v>もくT　
クラブ
2年生町探検(愛岐ケ丘)学校安全講習会　原田1330WEB
学校運営支援室協議会①　牧ヶ野
学校保健定期研修会　西久保1400中恵土公民館
授業づくり入門　佐々木PM総合教育センター</v>
      </c>
      <c r="M28" s="19" t="str">
        <f t="shared" si="2"/>
        <v>○</v>
      </c>
      <c r="N28" s="58">
        <v>25</v>
      </c>
      <c r="O28" s="31">
        <f t="shared" si="22"/>
        <v>45468</v>
      </c>
      <c r="P28" s="31" t="str">
        <f t="shared" si="3"/>
        <v>A0625</v>
      </c>
      <c r="Q28" s="34" t="str">
        <f>VLOOKUP(P28,[1]月行事予定!$B$6:$H$370,7)</f>
        <v/>
      </c>
      <c r="R28" s="54"/>
      <c r="S28" s="58">
        <v>25</v>
      </c>
      <c r="T28" s="31">
        <f t="shared" si="23"/>
        <v>45498</v>
      </c>
      <c r="U28" s="31" t="str">
        <f t="shared" si="5"/>
        <v>A0725</v>
      </c>
      <c r="V28" s="34" t="str">
        <f>VLOOKUP(U28,[1]月行事予定!$B$6:$H$370,7)</f>
        <v xml:space="preserve">個人懇談③　英語サマースクール①◆かにっこ英語サマースクール②不登校児童生徒対策委員会・SSW研修会　原田1400広見地区センター◆養護教諭部会③西久保900中部中初任研（小中義）
教育課程（小算、小生、小社海江田、佐々木）Web
小学校体力向上マネジメント指導者講習会　海江田
</v>
      </c>
      <c r="W28" s="54"/>
      <c r="X28" s="58">
        <v>25</v>
      </c>
      <c r="Y28" s="31">
        <f t="shared" si="24"/>
        <v>45529</v>
      </c>
      <c r="Z28" s="31" t="str">
        <f t="shared" si="6"/>
        <v>A0825</v>
      </c>
      <c r="AA28" s="34" t="str">
        <f>VLOOKUP(Z28,[1]月行事予定!$B$6:$H$370,7)</f>
        <v>支援委員会観察訪問　石井930各保育園特新担（中義特）②Web　宿泊研修打合せ　大澤海江田1400中池　</v>
      </c>
      <c r="AB28" s="71" t="str">
        <f t="shared" si="7"/>
        <v>○</v>
      </c>
      <c r="AC28" s="58">
        <v>25</v>
      </c>
      <c r="AD28" s="31">
        <f t="shared" si="25"/>
        <v>45560</v>
      </c>
      <c r="AE28" s="31" t="str">
        <f t="shared" si="8"/>
        <v>A0925</v>
      </c>
      <c r="AF28" s="34" t="str">
        <f>VLOOKUP(AE28,[1]月行事予定!$B$6:$H$370,7)</f>
        <v>分団長指導(昼）打合せ打合せICT活用研修　日比野1330教育センター</v>
      </c>
      <c r="AG28" s="19" t="str">
        <f t="shared" si="9"/>
        <v>○</v>
      </c>
      <c r="AH28" s="58">
        <v>25</v>
      </c>
      <c r="AI28" s="31">
        <f t="shared" si="26"/>
        <v>45590</v>
      </c>
      <c r="AJ28" s="31" t="str">
        <f t="shared" si="10"/>
        <v>A1025</v>
      </c>
      <c r="AK28" s="34" t="str">
        <f>VLOOKUP(AJ28,[1]月行事予定!$B$6:$H$370,7)</f>
        <v>朝読書(読み聞かせ:高)
ロング　4年ゴールボール体験①～④　5年わんぱく山遊具づくり教育支援委員会判定部会③山内1330総合会館
SV懇談　西久保1600研究所</v>
      </c>
      <c r="AL28" s="19" t="str">
        <f t="shared" si="11"/>
        <v>○</v>
      </c>
      <c r="AM28" s="58">
        <v>25</v>
      </c>
      <c r="AN28" s="31">
        <f t="shared" si="27"/>
        <v>45621</v>
      </c>
      <c r="AO28" s="31" t="str">
        <f t="shared" si="12"/>
        <v>A1125</v>
      </c>
      <c r="AP28" s="34" t="str">
        <f>VLOOKUP(AO28,[1]月行事予定!$B$6:$H$370,7)</f>
        <v/>
      </c>
      <c r="AQ28" s="19" t="str">
        <f t="shared" si="13"/>
        <v>○</v>
      </c>
      <c r="AR28" s="58">
        <v>25</v>
      </c>
      <c r="AS28" s="31">
        <f t="shared" si="28"/>
        <v>45651</v>
      </c>
      <c r="AT28" s="31" t="str">
        <f t="shared" si="14"/>
        <v>A1225</v>
      </c>
      <c r="AU28" s="34" t="str">
        <f>VLOOKUP(AT28,[1]月行事予定!$B$6:$H$370,7)</f>
        <v/>
      </c>
      <c r="AV28" s="19" t="str">
        <f t="shared" si="34"/>
        <v/>
      </c>
      <c r="AW28" s="58">
        <v>25</v>
      </c>
      <c r="AX28" s="31">
        <f t="shared" si="29"/>
        <v>45682</v>
      </c>
      <c r="AY28" s="31" t="str">
        <f t="shared" si="15"/>
        <v>B0125</v>
      </c>
      <c r="AZ28" s="34" t="str">
        <f>VLOOKUP(AY28,[1]月行事予定!$B$6:$H$370,7)</f>
        <v>もくT
事務職員部会③牧ヶ野1430市役所ハガキ版画コンクール審査委員会　大澤1000校長会館</v>
      </c>
      <c r="BA28" s="19" t="str">
        <f t="shared" si="35"/>
        <v>○</v>
      </c>
      <c r="BB28" s="58">
        <v>25</v>
      </c>
      <c r="BC28" s="31">
        <f t="shared" si="30"/>
        <v>45713</v>
      </c>
      <c r="BD28" s="31" t="str">
        <f t="shared" si="17"/>
        <v>B0225</v>
      </c>
      <c r="BE28" s="34" t="str">
        <f>VLOOKUP(BD28,[1]月行事予定!$B$6:$H$370,7)</f>
        <v/>
      </c>
      <c r="BF28" s="19" t="str">
        <f t="shared" si="18"/>
        <v>○</v>
      </c>
      <c r="BG28" s="58">
        <v>25</v>
      </c>
      <c r="BH28" s="31">
        <f t="shared" si="31"/>
        <v>45741</v>
      </c>
      <c r="BI28" s="31" t="str">
        <f t="shared" si="19"/>
        <v>B0325</v>
      </c>
      <c r="BJ28" s="34" t="str">
        <f>VLOOKUP(BI28,[1]月行事予定!$B$6:$H$370,7)</f>
        <v>朝読書　正副分団長指導(昼）ロング　委員長放送(図書、情報)一覧提出（低）　</v>
      </c>
    </row>
    <row r="29" spans="3:62" ht="38.25" customHeight="1">
      <c r="C29" s="48">
        <v>26</v>
      </c>
      <c r="D29" s="19" t="str">
        <f t="shared" si="33"/>
        <v>○</v>
      </c>
      <c r="E29" s="31">
        <f t="shared" si="20"/>
        <v>45408</v>
      </c>
      <c r="F29" s="31" t="str">
        <f t="shared" si="0"/>
        <v>A0426</v>
      </c>
      <c r="G29" s="28" t="str">
        <f>VLOOKUP(F29,[1]月行事予定!$B$6:$H$370,7)</f>
        <v>朝読書　ロング(縦)
検尿①　特支育成会役員会①特支連携協議会①　三枝1530総合会館いじめ未然防止・不登校等児童生徒支援アドバイザー連携協議会①
スクールカウンセラー等連絡協議会① 西久保1400可茂総合庁舎</v>
      </c>
      <c r="H29" s="19" t="str">
        <f t="shared" si="32"/>
        <v/>
      </c>
      <c r="I29" s="58">
        <v>26</v>
      </c>
      <c r="J29" s="31">
        <f t="shared" si="21"/>
        <v>45438</v>
      </c>
      <c r="K29" s="31" t="str">
        <f t="shared" si="1"/>
        <v>A0526</v>
      </c>
      <c r="L29" s="34" t="str">
        <f>VLOOKUP(K29,[1]月行事予定!$B$6:$H$370,7)</f>
        <v>E.T　検尿予備
内科健診(支256年）授業づくり　海江田1300総合教育センター</v>
      </c>
      <c r="M29" s="19" t="str">
        <f t="shared" si="2"/>
        <v>○</v>
      </c>
      <c r="N29" s="58">
        <v>26</v>
      </c>
      <c r="O29" s="31">
        <f t="shared" si="22"/>
        <v>45469</v>
      </c>
      <c r="P29" s="31" t="str">
        <f t="shared" si="3"/>
        <v>A0626</v>
      </c>
      <c r="Q29" s="34" t="str">
        <f>VLOOKUP(P29,[1]月行事予定!$B$6:$H$370,7)</f>
        <v>4年生車いすテニス講話打合せ</v>
      </c>
      <c r="R29" s="54"/>
      <c r="S29" s="58">
        <v>26</v>
      </c>
      <c r="T29" s="31">
        <f t="shared" si="23"/>
        <v>45499</v>
      </c>
      <c r="U29" s="31" t="str">
        <f t="shared" si="5"/>
        <v>A0726</v>
      </c>
      <c r="V29" s="34" t="str">
        <f>VLOOKUP(U29,[1]月行事予定!$B$6:$H$370,7)</f>
        <v xml:space="preserve">個人懇談④　英語サマースクール◆かにっこ英語サマースクール③
◆養護教諭部会②西久保900旭小
初任研（小中義）第１G宇野930教育センター
教育課程（小特支、山内三枝石井小体、小家）Web
</v>
      </c>
      <c r="W29" s="54"/>
      <c r="X29" s="58">
        <v>26</v>
      </c>
      <c r="Y29" s="31">
        <f t="shared" si="24"/>
        <v>45530</v>
      </c>
      <c r="Z29" s="31" t="str">
        <f t="shared" si="6"/>
        <v>A0826</v>
      </c>
      <c r="AA29" s="34" t="str">
        <f>VLOOKUP(Z29,[1]月行事予定!$B$6:$H$370,7)</f>
        <v/>
      </c>
      <c r="AB29" s="19" t="str">
        <f t="shared" si="7"/>
        <v>○</v>
      </c>
      <c r="AC29" s="58">
        <v>26</v>
      </c>
      <c r="AD29" s="31">
        <f t="shared" si="25"/>
        <v>45561</v>
      </c>
      <c r="AE29" s="31" t="str">
        <f t="shared" si="8"/>
        <v>A0926</v>
      </c>
      <c r="AF29" s="34" t="str">
        <f>VLOOKUP(AE29,[1]月行事予定!$B$6:$H$370,7)</f>
        <v>南朝　　2年生わんぱく山②③
支援西可児中見学④運動会準備
主任児童委員訪問1030</v>
      </c>
      <c r="AG29" s="19" t="str">
        <f t="shared" si="9"/>
        <v/>
      </c>
      <c r="AH29" s="58">
        <v>26</v>
      </c>
      <c r="AI29" s="31">
        <f t="shared" si="26"/>
        <v>45591</v>
      </c>
      <c r="AJ29" s="31" t="str">
        <f t="shared" si="10"/>
        <v>A1026</v>
      </c>
      <c r="AK29" s="34" t="str">
        <f>VLOOKUP(AJ29,[1]月行事予定!$B$6:$H$370,7)</f>
        <v>もくT 委員会　縦⑤
いじめ防止専門委員会1300国際教室担当者会② 原田1530総合会館東海北陸地区連合小学校長会教育研究岐阜大会　堀田1300岐阜会場
事務職員部会研究大会</v>
      </c>
      <c r="AL29" s="19" t="str">
        <f t="shared" si="11"/>
        <v>○</v>
      </c>
      <c r="AM29" s="58">
        <v>26</v>
      </c>
      <c r="AN29" s="31">
        <f t="shared" si="27"/>
        <v>45622</v>
      </c>
      <c r="AO29" s="31" t="str">
        <f t="shared" si="12"/>
        <v>A1126</v>
      </c>
      <c r="AP29" s="34" t="str">
        <f>VLOOKUP(AO29,[1]月行事予定!$B$6:$H$370,7)</f>
        <v/>
      </c>
      <c r="AQ29" s="19" t="str">
        <f t="shared" si="13"/>
        <v>○</v>
      </c>
      <c r="AR29" s="58">
        <v>26</v>
      </c>
      <c r="AS29" s="31">
        <f t="shared" si="28"/>
        <v>45652</v>
      </c>
      <c r="AT29" s="31" t="str">
        <f t="shared" si="14"/>
        <v>A1226</v>
      </c>
      <c r="AU29" s="34" t="str">
        <f>VLOOKUP(AT29,[1]月行事予定!$B$6:$H$370,7)</f>
        <v>打合せ冬季休業日前授業終了日</v>
      </c>
      <c r="AV29" s="19" t="str">
        <f t="shared" si="34"/>
        <v/>
      </c>
      <c r="AW29" s="58">
        <v>26</v>
      </c>
      <c r="AX29" s="31">
        <f t="shared" si="29"/>
        <v>45683</v>
      </c>
      <c r="AY29" s="31" t="str">
        <f t="shared" si="15"/>
        <v>B0126</v>
      </c>
      <c r="AZ29" s="34" t="str">
        <f>VLOOKUP(AY29,[1]月行事予定!$B$6:$H$370,7)</f>
        <v>E.T　4年生校外学習(美濃和紙の里)
小中美術展運営委員会②搬入
特別支援学級作品展準備</v>
      </c>
      <c r="BA29" s="19" t="str">
        <f t="shared" si="35"/>
        <v>○</v>
      </c>
      <c r="BB29" s="58">
        <v>26</v>
      </c>
      <c r="BC29" s="31">
        <f t="shared" si="30"/>
        <v>45714</v>
      </c>
      <c r="BD29" s="31" t="str">
        <f t="shared" si="17"/>
        <v>B0226</v>
      </c>
      <c r="BE29" s="34" t="str">
        <f>VLOOKUP(BD29,[1]月行事予定!$B$6:$H$370,7)</f>
        <v>運営委員会令和６年度向け　学校・園教育推進説明会　原田佐光WEB1400
学校教育担当者会</v>
      </c>
      <c r="BF29" s="19" t="str">
        <f t="shared" si="18"/>
        <v>○</v>
      </c>
      <c r="BG29" s="58">
        <v>26</v>
      </c>
      <c r="BH29" s="31">
        <f t="shared" si="31"/>
        <v>45742</v>
      </c>
      <c r="BI29" s="31" t="str">
        <f t="shared" si="19"/>
        <v>B0326</v>
      </c>
      <c r="BJ29" s="34" t="str">
        <f>VLOOKUP(BI29,[1]月行事予定!$B$6:$H$370,7)</f>
        <v>朝読書　正副分団長指導(昼）ロング　委員長放送(図書、情報)一覧提出（低）　</v>
      </c>
    </row>
    <row r="30" spans="3:62" ht="38.25" customHeight="1">
      <c r="C30" s="48">
        <v>27</v>
      </c>
      <c r="D30" s="19" t="str">
        <f t="shared" si="33"/>
        <v/>
      </c>
      <c r="E30" s="31">
        <f t="shared" si="20"/>
        <v>45409</v>
      </c>
      <c r="F30" s="31" t="str">
        <f t="shared" si="0"/>
        <v>A0427</v>
      </c>
      <c r="G30" s="28" t="str">
        <f>VLOOKUP(F30,[1]月行事予定!$B$6:$H$370,7)</f>
        <v>もくT　 5年生心と体のワークショップ　委員会　縦⑤国際教室担当者会① 原田1400ばら教室</v>
      </c>
      <c r="H30" s="19" t="str">
        <f t="shared" si="32"/>
        <v>○</v>
      </c>
      <c r="I30" s="58">
        <v>27</v>
      </c>
      <c r="J30" s="31">
        <f t="shared" si="21"/>
        <v>45439</v>
      </c>
      <c r="K30" s="31" t="str">
        <f t="shared" si="1"/>
        <v>A0527</v>
      </c>
      <c r="L30" s="34" t="str">
        <f>VLOOKUP(K30,[1]月行事予定!$B$6:$H$370,7)</f>
        <v/>
      </c>
      <c r="M30" s="19" t="str">
        <f t="shared" si="2"/>
        <v>○</v>
      </c>
      <c r="N30" s="58">
        <v>27</v>
      </c>
      <c r="O30" s="31">
        <f t="shared" si="22"/>
        <v>45470</v>
      </c>
      <c r="P30" s="31" t="str">
        <f t="shared" si="3"/>
        <v>A0627</v>
      </c>
      <c r="Q30" s="34" t="str">
        <f>VLOOKUP(P30,[1]月行事予定!$B$6:$H$370,7)</f>
        <v xml:space="preserve">2年生わんぱく山②③運動会検討委員会初任者・講師研修②（小・中）宇野930可茂総合庁舎
</v>
      </c>
      <c r="R30" s="54"/>
      <c r="S30" s="58">
        <v>27</v>
      </c>
      <c r="T30" s="31">
        <f t="shared" si="23"/>
        <v>45500</v>
      </c>
      <c r="U30" s="31" t="str">
        <f t="shared" si="5"/>
        <v>A0727</v>
      </c>
      <c r="V30" s="34" t="str">
        <f>VLOOKUP(U30,[1]月行事予定!$B$6:$H$370,7)</f>
        <v xml:space="preserve">◆かにっこ英語サマースクール④
教育課程（小国竹田、小総）Web
</v>
      </c>
      <c r="W30" s="54"/>
      <c r="X30" s="58">
        <v>27</v>
      </c>
      <c r="Y30" s="31">
        <f t="shared" si="24"/>
        <v>45531</v>
      </c>
      <c r="Z30" s="31" t="str">
        <f t="shared" si="6"/>
        <v>A0827</v>
      </c>
      <c r="AA30" s="34" t="str">
        <f>VLOOKUP(Z30,[1]月行事予定!$B$6:$H$370,7)</f>
        <v/>
      </c>
      <c r="AB30" s="19" t="str">
        <f t="shared" si="7"/>
        <v>○</v>
      </c>
      <c r="AC30" s="58">
        <v>27</v>
      </c>
      <c r="AD30" s="31">
        <f t="shared" si="25"/>
        <v>45562</v>
      </c>
      <c r="AE30" s="31" t="str">
        <f t="shared" si="8"/>
        <v>A0927</v>
      </c>
      <c r="AF30" s="34" t="str">
        <f>VLOOKUP(AE30,[1]月行事予定!$B$6:$H$370,7)</f>
        <v>朝読書　ロング・分団会(昼）　ALT 支援学級音楽療法②
第２回学力向上推進会議　佐光WEB1400</v>
      </c>
      <c r="AG30" s="19" t="str">
        <f t="shared" si="9"/>
        <v/>
      </c>
      <c r="AH30" s="58">
        <v>27</v>
      </c>
      <c r="AI30" s="31">
        <f t="shared" si="26"/>
        <v>45592</v>
      </c>
      <c r="AJ30" s="31" t="str">
        <f t="shared" si="10"/>
        <v>A1027</v>
      </c>
      <c r="AK30" s="34" t="str">
        <f>VLOOKUP(AJ30,[1]月行事予定!$B$6:$H$370,7)</f>
        <v>E.T　2年生校外学習(モンキーセンター)東海北陸地区連合小学校長会教育研究岐阜大会　堀田900岐阜会場</v>
      </c>
      <c r="AL30" s="19" t="str">
        <f t="shared" si="11"/>
        <v>○</v>
      </c>
      <c r="AM30" s="58">
        <v>27</v>
      </c>
      <c r="AN30" s="31">
        <f t="shared" si="27"/>
        <v>45623</v>
      </c>
      <c r="AO30" s="31" t="str">
        <f t="shared" si="12"/>
        <v>A1127</v>
      </c>
      <c r="AP30" s="34" t="str">
        <f>VLOOKUP(AO30,[1]月行事予定!$B$6:$H$370,7)</f>
        <v>指導部会(1，2，3月提案）</v>
      </c>
      <c r="AQ30" s="54"/>
      <c r="AR30" s="58">
        <v>27</v>
      </c>
      <c r="AS30" s="31">
        <f t="shared" si="28"/>
        <v>45653</v>
      </c>
      <c r="AT30" s="31" t="str">
        <f t="shared" si="14"/>
        <v>A1227</v>
      </c>
      <c r="AU30" s="34" t="str">
        <f>VLOOKUP(AT30,[1]月行事予定!$B$6:$H$370,7)</f>
        <v>日直を置かない日</v>
      </c>
      <c r="AV30" s="19" t="str">
        <f t="shared" si="34"/>
        <v>○</v>
      </c>
      <c r="AW30" s="58">
        <v>27</v>
      </c>
      <c r="AX30" s="31">
        <f t="shared" si="29"/>
        <v>45684</v>
      </c>
      <c r="AY30" s="31" t="str">
        <f t="shared" si="15"/>
        <v>B0127</v>
      </c>
      <c r="AZ30" s="42" t="str">
        <f>VLOOKUP(AY30,[1]月行事予定!$B$6:$H$370,7)</f>
        <v>◆小中美術展
◆特別支援学級作品展</v>
      </c>
      <c r="BA30" s="19" t="str">
        <f t="shared" si="35"/>
        <v>○</v>
      </c>
      <c r="BB30" s="58">
        <v>27</v>
      </c>
      <c r="BC30" s="31">
        <f t="shared" si="30"/>
        <v>45715</v>
      </c>
      <c r="BD30" s="31" t="str">
        <f t="shared" si="17"/>
        <v>B0227</v>
      </c>
      <c r="BE30" s="34" t="str">
        <f>VLOOKUP(BD30,[1]月行事予定!$B$6:$H$370,7)</f>
        <v>議会　SC
定例ケース会議定例ケース会議社会科副読本編集委員会⑤地区PTA理事会②
令和６年度向け教科書無償給与事務説明会</v>
      </c>
      <c r="BF30" s="54"/>
      <c r="BG30" s="58">
        <v>27</v>
      </c>
      <c r="BH30" s="31">
        <f t="shared" si="31"/>
        <v>45743</v>
      </c>
      <c r="BI30" s="31" t="str">
        <f t="shared" si="19"/>
        <v>B0327</v>
      </c>
      <c r="BJ30" s="34" t="str">
        <f>VLOOKUP(BI30,[1]月行事予定!$B$6:$H$370,7)</f>
        <v>朝読書　正副分団長指導(昼）ロング　委員長放送(図書、情報)一覧提出（低）　</v>
      </c>
    </row>
    <row r="31" spans="3:62" ht="38.25" customHeight="1">
      <c r="C31" s="48">
        <v>28</v>
      </c>
      <c r="D31" s="19" t="str">
        <f t="shared" si="33"/>
        <v/>
      </c>
      <c r="E31" s="31">
        <f t="shared" si="20"/>
        <v>45410</v>
      </c>
      <c r="F31" s="31" t="str">
        <f t="shared" si="0"/>
        <v>A0428</v>
      </c>
      <c r="G31" s="28" t="str">
        <f>VLOOKUP(F31,[1]月行事予定!$B$6:$H$370,7)</f>
        <v>E.T 授業参観・懇談会
ALTスクールカウンセラー協議会　西久保1400福祉センター</v>
      </c>
      <c r="H31" s="19" t="str">
        <f t="shared" si="32"/>
        <v>○</v>
      </c>
      <c r="I31" s="58">
        <v>28</v>
      </c>
      <c r="J31" s="31">
        <f t="shared" si="21"/>
        <v>45440</v>
      </c>
      <c r="K31" s="31" t="str">
        <f t="shared" si="1"/>
        <v>A0528</v>
      </c>
      <c r="L31" s="34" t="str">
        <f>VLOOKUP(K31,[1]月行事予定!$B$6:$H$370,7)</f>
        <v/>
      </c>
      <c r="M31" s="19" t="str">
        <f t="shared" si="2"/>
        <v>○</v>
      </c>
      <c r="N31" s="58">
        <v>28</v>
      </c>
      <c r="O31" s="31">
        <f t="shared" si="22"/>
        <v>45471</v>
      </c>
      <c r="P31" s="31" t="str">
        <f t="shared" si="3"/>
        <v>A0628</v>
      </c>
      <c r="Q31" s="34" t="str">
        <f>VLOOKUP(P31,[1]月行事予定!$B$6:$H$370,7)</f>
        <v>朝読書
ロング　</v>
      </c>
      <c r="R31" s="54"/>
      <c r="S31" s="58">
        <v>28</v>
      </c>
      <c r="T31" s="31">
        <f t="shared" si="23"/>
        <v>45501</v>
      </c>
      <c r="U31" s="31" t="str">
        <f t="shared" si="5"/>
        <v>A0728</v>
      </c>
      <c r="V31" s="34" t="str">
        <f>VLOOKUP(U31,[1]月行事予定!$B$6:$H$370,7)</f>
        <v>ことばの先生との懇談　竹田、宇野、梅村、山本幼保・小・中連携講座（特別支援教育連続講座②）三枝石井山内佐々木菊田1430中恵土地区C
◆平田オリザ氏によるコミュニケーション力育成講座　山本西尾大石飯田1000アーラ
学校運営支援室会議③牧ヶ野1400市役所</v>
      </c>
      <c r="W31" s="54"/>
      <c r="X31" s="58">
        <v>28</v>
      </c>
      <c r="Y31" s="31">
        <f t="shared" si="24"/>
        <v>45532</v>
      </c>
      <c r="Z31" s="31" t="str">
        <f t="shared" si="6"/>
        <v>A0828</v>
      </c>
      <c r="AA31" s="34" t="str">
        <f>VLOOKUP(Z31,[1]月行事予定!$B$6:$H$370,7)</f>
        <v>いじめ防止学校訪問900支援委員会観察訪問　石井930各保育園</v>
      </c>
      <c r="AB31" s="19" t="str">
        <f t="shared" si="7"/>
        <v/>
      </c>
      <c r="AC31" s="58">
        <v>28</v>
      </c>
      <c r="AD31" s="31">
        <f t="shared" si="25"/>
        <v>45563</v>
      </c>
      <c r="AE31" s="31" t="str">
        <f t="shared" si="8"/>
        <v>A0928</v>
      </c>
      <c r="AF31" s="34" t="str">
        <f>VLOOKUP(AE31,[1]月行事予定!$B$6:$H$370,7)</f>
        <v>もくT　係会①
支援委員会観察訪問1130学校運営支援室会議⑤　牧ヶ野1400市役所</v>
      </c>
      <c r="AG31" s="19" t="str">
        <f t="shared" si="9"/>
        <v>○</v>
      </c>
      <c r="AH31" s="58">
        <v>28</v>
      </c>
      <c r="AI31" s="31">
        <f t="shared" si="26"/>
        <v>45593</v>
      </c>
      <c r="AJ31" s="31" t="str">
        <f t="shared" si="10"/>
        <v>A1028</v>
      </c>
      <c r="AK31" s="34" t="str">
        <f>VLOOKUP(AJ31,[1]月行事予定!$B$6:$H$370,7)</f>
        <v/>
      </c>
      <c r="AL31" s="19" t="str">
        <f t="shared" si="11"/>
        <v>○</v>
      </c>
      <c r="AM31" s="58">
        <v>28</v>
      </c>
      <c r="AN31" s="31">
        <f t="shared" si="27"/>
        <v>45624</v>
      </c>
      <c r="AO31" s="31" t="str">
        <f t="shared" si="12"/>
        <v>A1128</v>
      </c>
      <c r="AP31" s="34" t="str">
        <f>VLOOKUP(AO31,[1]月行事予定!$B$6:$H$370,7)</f>
        <v>SC 支援ぶんぐ屋さん開店56年　全校朝会定例ケース会議
主任児童委員訪問1030
可児市SV訪問930小中特支担当者会②　三枝1545ＷＥＢ</v>
      </c>
      <c r="AQ31" s="54"/>
      <c r="AR31" s="58">
        <v>28</v>
      </c>
      <c r="AS31" s="31">
        <f t="shared" si="28"/>
        <v>45654</v>
      </c>
      <c r="AT31" s="31" t="str">
        <f t="shared" si="14"/>
        <v>A1228</v>
      </c>
      <c r="AU31" s="34" t="str">
        <f>VLOOKUP(AT31,[1]月行事予定!$B$6:$H$370,7)</f>
        <v>日直を置かない日</v>
      </c>
      <c r="AV31" s="19" t="str">
        <f t="shared" si="34"/>
        <v>○</v>
      </c>
      <c r="AW31" s="58">
        <v>28</v>
      </c>
      <c r="AX31" s="31">
        <f t="shared" si="29"/>
        <v>45685</v>
      </c>
      <c r="AY31" s="31" t="str">
        <f t="shared" si="15"/>
        <v>B0128</v>
      </c>
      <c r="AZ31" s="42" t="str">
        <f>VLOOKUP(AY31,[1]月行事予定!$B$6:$H$370,7)</f>
        <v>◆小中美術展
◆特別支援学級作品展</v>
      </c>
      <c r="BA31" s="19" t="str">
        <f t="shared" si="35"/>
        <v>○</v>
      </c>
      <c r="BB31" s="58">
        <v>28</v>
      </c>
      <c r="BC31" s="31">
        <f t="shared" si="30"/>
        <v>45716</v>
      </c>
      <c r="BD31" s="31" t="str">
        <f t="shared" si="17"/>
        <v>B0228</v>
      </c>
      <c r="BE31" s="34" t="str">
        <f>VLOOKUP(BD31,[1]月行事予定!$B$6:$H$370,7)</f>
        <v>朝読書　正副分団長指導(昼）ロング　委員長放送(図書、情報)一覧提出（低）　</v>
      </c>
      <c r="BF31" s="54"/>
      <c r="BG31" s="58">
        <v>28</v>
      </c>
      <c r="BH31" s="31">
        <f t="shared" si="31"/>
        <v>45744</v>
      </c>
      <c r="BI31" s="31" t="str">
        <f t="shared" si="19"/>
        <v>B0328</v>
      </c>
      <c r="BJ31" s="34" t="str">
        <f>VLOOKUP(BI31,[1]月行事予定!$B$6:$H$370,7)</f>
        <v>朝読書　正副分団長指導(昼）ロング　委員長放送(図書、情報)一覧提出（低）　</v>
      </c>
    </row>
    <row r="32" spans="3:62" ht="38.25" customHeight="1">
      <c r="C32" s="48">
        <v>29</v>
      </c>
      <c r="D32" s="53"/>
      <c r="E32" s="31">
        <f t="shared" si="20"/>
        <v>45411</v>
      </c>
      <c r="F32" s="31" t="str">
        <f t="shared" si="0"/>
        <v>A0429</v>
      </c>
      <c r="G32" s="28" t="str">
        <f>VLOOKUP(F32,[1]月行事予定!$B$6:$H$370,7)</f>
        <v xml:space="preserve">昭和の日
</v>
      </c>
      <c r="H32" s="19" t="str">
        <f t="shared" si="32"/>
        <v>○</v>
      </c>
      <c r="I32" s="58">
        <v>29</v>
      </c>
      <c r="J32" s="31">
        <f t="shared" si="21"/>
        <v>45441</v>
      </c>
      <c r="K32" s="31" t="str">
        <f t="shared" si="1"/>
        <v>A0529</v>
      </c>
      <c r="L32" s="34" t="str">
        <f>VLOOKUP(K32,[1]月行事予定!$B$6:$H$370,7)</f>
        <v>学校経営管理指導訪問　生徒指導計画訪問　ＰＭ
個別学校見学900人権教育幹部研修会（人権主任）佐々木</v>
      </c>
      <c r="M32" s="19" t="str">
        <f t="shared" si="2"/>
        <v/>
      </c>
      <c r="N32" s="58">
        <v>29</v>
      </c>
      <c r="O32" s="31">
        <f t="shared" si="22"/>
        <v>45472</v>
      </c>
      <c r="P32" s="31" t="str">
        <f t="shared" si="3"/>
        <v>A0629</v>
      </c>
      <c r="Q32" s="34" t="str">
        <f>VLOOKUP(P32,[1]月行事予定!$B$6:$H$370,7)</f>
        <v>もくT　縦⑤　宝物ノート作り
主任児童委員訪問1030</v>
      </c>
      <c r="R32" s="54"/>
      <c r="S32" s="58">
        <v>29</v>
      </c>
      <c r="T32" s="31">
        <f t="shared" si="23"/>
        <v>45502</v>
      </c>
      <c r="U32" s="31" t="str">
        <f t="shared" si="5"/>
        <v>A0729</v>
      </c>
      <c r="V32" s="34" t="str">
        <f>VLOOKUP(U32,[1]月行事予定!$B$6:$H$370,7)</f>
        <v/>
      </c>
      <c r="W32" s="19" t="str">
        <f>IF(WEEKDAY(Y32)=7,"",IF(WEEKDAY(Y32)=1,"","○"))</f>
        <v>○</v>
      </c>
      <c r="X32" s="58">
        <v>29</v>
      </c>
      <c r="Y32" s="31">
        <f t="shared" si="24"/>
        <v>45533</v>
      </c>
      <c r="Z32" s="31" t="str">
        <f t="shared" si="6"/>
        <v>A0829</v>
      </c>
      <c r="AA32" s="34" t="str">
        <f>VLOOKUP(Z32,[1]月行事予定!$B$6:$H$370,7)</f>
        <v>人権図書支援防災設備点検AM
廃棄備品収集1000夏季休業日後授業開始日</v>
      </c>
      <c r="AB32" s="19" t="str">
        <f t="shared" si="7"/>
        <v/>
      </c>
      <c r="AC32" s="58">
        <v>29</v>
      </c>
      <c r="AD32" s="31">
        <f t="shared" si="25"/>
        <v>45564</v>
      </c>
      <c r="AE32" s="31" t="str">
        <f t="shared" si="8"/>
        <v>A0929</v>
      </c>
      <c r="AF32" s="34" t="str">
        <f>VLOOKUP(AE32,[1]月行事予定!$B$6:$H$370,7)</f>
        <v>E.T
1年生校外学習(牧歌の里)WISC検査　河原1330広見小</v>
      </c>
      <c r="AG32" s="19" t="str">
        <f t="shared" si="9"/>
        <v>○</v>
      </c>
      <c r="AH32" s="58">
        <v>29</v>
      </c>
      <c r="AI32" s="31">
        <f t="shared" si="26"/>
        <v>45594</v>
      </c>
      <c r="AJ32" s="31" t="str">
        <f t="shared" si="10"/>
        <v>A1029</v>
      </c>
      <c r="AK32" s="34" t="str">
        <f>VLOOKUP(AJ32,[1]月行事予定!$B$6:$H$370,7)</f>
        <v/>
      </c>
      <c r="AL32" s="19" t="str">
        <f t="shared" si="11"/>
        <v>○</v>
      </c>
      <c r="AM32" s="58">
        <v>29</v>
      </c>
      <c r="AN32" s="31">
        <f t="shared" si="27"/>
        <v>45625</v>
      </c>
      <c r="AO32" s="31" t="str">
        <f t="shared" si="12"/>
        <v>A1129</v>
      </c>
      <c r="AP32" s="34" t="str">
        <f>VLOOKUP(AO32,[1]月行事予定!$B$6:$H$370,7)</f>
        <v xml:space="preserve">朝読書　ロングALT　支援ぶんぐ屋さん開店12年
</v>
      </c>
      <c r="AQ32" s="54"/>
      <c r="AR32" s="58">
        <v>29</v>
      </c>
      <c r="AS32" s="31">
        <f t="shared" si="28"/>
        <v>45655</v>
      </c>
      <c r="AT32" s="31" t="str">
        <f t="shared" si="14"/>
        <v>A1229</v>
      </c>
      <c r="AU32" s="34" t="str">
        <f>VLOOKUP(AT32,[1]月行事予定!$B$6:$H$370,7)</f>
        <v/>
      </c>
      <c r="AV32" s="19" t="str">
        <f t="shared" si="34"/>
        <v>○</v>
      </c>
      <c r="AW32" s="58">
        <v>29</v>
      </c>
      <c r="AX32" s="31">
        <f t="shared" si="29"/>
        <v>45686</v>
      </c>
      <c r="AY32" s="31" t="str">
        <f t="shared" si="15"/>
        <v>B0129</v>
      </c>
      <c r="AZ32" s="34" t="str">
        <f>VLOOKUP(AY32,[1]月行事予定!$B$6:$H$370,7)</f>
        <v xml:space="preserve">打合せ
教育課程編成会議小中美術展運営委員会③搬出
特別支援学級作品展搬出
</v>
      </c>
      <c r="BA32" s="19" t="str">
        <f t="shared" si="35"/>
        <v/>
      </c>
      <c r="BB32" s="76" t="str">
        <f>IF(hp!D5="○",29,"")</f>
        <v/>
      </c>
      <c r="BC32" s="31">
        <f t="shared" si="30"/>
        <v>45717</v>
      </c>
      <c r="BD32" s="31" t="str">
        <f t="shared" si="17"/>
        <v>B02</v>
      </c>
      <c r="BE32" s="34" t="str">
        <f>VLOOKUP(BD32,[2]月行事予定!$B$6:$H$370,7)</f>
        <v>南帷っ子朝会
クラブ⑧(クラブ見学）
代議員会　梅村ＷＥＢ1400</v>
      </c>
      <c r="BF32" s="54"/>
      <c r="BG32" s="58">
        <v>29</v>
      </c>
      <c r="BH32" s="31">
        <f t="shared" si="31"/>
        <v>45745</v>
      </c>
      <c r="BI32" s="31" t="str">
        <f t="shared" si="19"/>
        <v>B0329</v>
      </c>
      <c r="BJ32" s="34" t="str">
        <f>VLOOKUP(BI32,[1]月行事予定!$B$6:$H$370,7)</f>
        <v>もくT　6年生ありがとうの会②いじめ防止学校訪問1400
一覧提出(中)</v>
      </c>
    </row>
    <row r="33" spans="3:62" ht="38.25" customHeight="1">
      <c r="C33" s="48">
        <v>30</v>
      </c>
      <c r="D33" s="73"/>
      <c r="E33" s="41">
        <f t="shared" si="20"/>
        <v>45412</v>
      </c>
      <c r="F33" s="41" t="str">
        <f t="shared" si="0"/>
        <v>A0430</v>
      </c>
      <c r="G33" s="28" t="str">
        <f>VLOOKUP(F33,[1]月行事予定!$B$6:$H$370,7)</f>
        <v/>
      </c>
      <c r="H33" s="19" t="str">
        <f t="shared" si="32"/>
        <v>○</v>
      </c>
      <c r="I33" s="58">
        <v>30</v>
      </c>
      <c r="J33" s="31">
        <f t="shared" si="21"/>
        <v>45442</v>
      </c>
      <c r="K33" s="31" t="str">
        <f t="shared" si="1"/>
        <v>A0530</v>
      </c>
      <c r="L33" s="34" t="str">
        <f>VLOOKUP(K33,[1]月行事予定!$B$6:$H$370,7)</f>
        <v>SC 全校朝会
前期プール循環ろ過点検1445高鷲小学校全校研究会参加　大石 打合せ　ＩＣＴ教育担当者会①　石井1500総合会館◆初任者・講師研修①（小）
県小図本部役員会　大澤1530長森南小</v>
      </c>
      <c r="M33" s="19" t="str">
        <f t="shared" si="2"/>
        <v/>
      </c>
      <c r="N33" s="58">
        <v>30</v>
      </c>
      <c r="O33" s="31">
        <f t="shared" si="22"/>
        <v>45473</v>
      </c>
      <c r="P33" s="31" t="str">
        <f t="shared" si="3"/>
        <v>A0630</v>
      </c>
      <c r="Q33" s="34" t="str">
        <f>VLOOKUP(P33,[1]月行事予定!$B$6:$H$370,7)</f>
        <v>E.T　ALT西可児中学校区学校運営協議会　原田1000西可児中</v>
      </c>
      <c r="R33" s="54"/>
      <c r="S33" s="58">
        <v>30</v>
      </c>
      <c r="T33" s="31">
        <f t="shared" si="23"/>
        <v>45503</v>
      </c>
      <c r="U33" s="31" t="str">
        <f t="shared" si="5"/>
        <v>A0730</v>
      </c>
      <c r="V33" s="34" t="str">
        <f>VLOOKUP(U33,[1]月行事予定!$B$6:$H$370,7)</f>
        <v/>
      </c>
      <c r="W33" s="19" t="str">
        <f>IF(WEEKDAY(Y33)=7,"",IF(WEEKDAY(Y33)=1,"","○"))</f>
        <v>○</v>
      </c>
      <c r="X33" s="58">
        <v>30</v>
      </c>
      <c r="Y33" s="31">
        <f t="shared" si="24"/>
        <v>45534</v>
      </c>
      <c r="Z33" s="31" t="str">
        <f t="shared" si="6"/>
        <v>A0830</v>
      </c>
      <c r="AA33" s="34" t="str">
        <f>VLOOKUP(Z33,[1]月行事予定!$B$6:$H$370,7)</f>
        <v>全校朝会　ロング
作品展</v>
      </c>
      <c r="AB33" s="19" t="str">
        <f t="shared" si="7"/>
        <v>○</v>
      </c>
      <c r="AC33" s="58">
        <v>30</v>
      </c>
      <c r="AD33" s="31">
        <f t="shared" si="25"/>
        <v>45565</v>
      </c>
      <c r="AE33" s="31" t="str">
        <f t="shared" si="8"/>
        <v>A0930</v>
      </c>
      <c r="AF33" s="34" t="str">
        <f>VLOOKUP(AE33,[1]月行事予定!$B$6:$H$370,7)</f>
        <v/>
      </c>
      <c r="AG33" s="19" t="str">
        <f t="shared" si="9"/>
        <v>○</v>
      </c>
      <c r="AH33" s="58">
        <v>30</v>
      </c>
      <c r="AI33" s="31">
        <f t="shared" si="26"/>
        <v>45595</v>
      </c>
      <c r="AJ33" s="31" t="str">
        <f t="shared" si="10"/>
        <v>A1030</v>
      </c>
      <c r="AK33" s="34" t="str">
        <f>VLOOKUP(AJ33,[1]月行事予定!$B$6:$H$370,7)</f>
        <v xml:space="preserve">
職員会ＩＭ検査　原田西久保ＡＭ岐阜総合医療センター</v>
      </c>
      <c r="AL33" s="19" t="str">
        <f t="shared" si="11"/>
        <v/>
      </c>
      <c r="AM33" s="58">
        <v>30</v>
      </c>
      <c r="AN33" s="31">
        <f t="shared" si="27"/>
        <v>45626</v>
      </c>
      <c r="AO33" s="31" t="str">
        <f t="shared" si="12"/>
        <v>A1130</v>
      </c>
      <c r="AP33" s="34" t="str">
        <f>VLOOKUP(AO33,[1]月行事予定!$B$6:$H$370,7)</f>
        <v>もくT　支援ぶんぐ屋さん開店34年　学校運営支援室会議⑦牧ヶ野1400市役所</v>
      </c>
      <c r="AQ33" s="54"/>
      <c r="AR33" s="58">
        <v>30</v>
      </c>
      <c r="AS33" s="31">
        <f t="shared" si="28"/>
        <v>45656</v>
      </c>
      <c r="AT33" s="31" t="str">
        <f t="shared" si="14"/>
        <v>A1230</v>
      </c>
      <c r="AU33" s="34" t="str">
        <f>VLOOKUP(AT33,[1]月行事予定!$B$6:$H$370,7)</f>
        <v/>
      </c>
      <c r="AV33" s="19" t="str">
        <f t="shared" si="34"/>
        <v>○</v>
      </c>
      <c r="AW33" s="58">
        <v>30</v>
      </c>
      <c r="AX33" s="31">
        <f t="shared" si="29"/>
        <v>45687</v>
      </c>
      <c r="AY33" s="31" t="str">
        <f t="shared" si="15"/>
        <v>B0130</v>
      </c>
      <c r="AZ33" s="34" t="str">
        <f>VLOOKUP(AY33,[1]月行事予定!$B$6:$H$370,7)</f>
        <v>SC
定例ケース会議 南朝定例ケース会議市初任研③ 宇野1400総合会館可茂地区学校図書館教育賞表彰式及び実践発表</v>
      </c>
      <c r="BA33" s="19" t="str">
        <f t="shared" si="35"/>
        <v/>
      </c>
      <c r="BB33" s="7"/>
      <c r="BC33" s="31"/>
      <c r="BD33" s="31" t="str">
        <f t="shared" si="17"/>
        <v>B02</v>
      </c>
      <c r="BE33" s="34" t="str">
        <f>VLOOKUP(BD33,[2]月行事予定!$B$6:$H$370,7)</f>
        <v>南帷っ子朝会
クラブ⑧(クラブ見学）
代議員会　梅村ＷＥＢ1400</v>
      </c>
      <c r="BF33" s="54"/>
      <c r="BG33" s="58">
        <v>30</v>
      </c>
      <c r="BH33" s="31">
        <f t="shared" si="31"/>
        <v>45746</v>
      </c>
      <c r="BI33" s="31" t="str">
        <f t="shared" si="19"/>
        <v>B0330</v>
      </c>
      <c r="BJ33" s="34" t="str">
        <f>VLOOKUP(BI33,[1]月行事予定!$B$6:$H$370,7)</f>
        <v>もくT　6年生ありがとうの会②いじめ防止学校訪問1400
一覧提出(中)</v>
      </c>
    </row>
    <row r="34" spans="3:62" ht="38.25" customHeight="1">
      <c r="C34" s="49"/>
      <c r="D34" s="19" t="str">
        <f t="shared" si="33"/>
        <v/>
      </c>
      <c r="E34" s="32"/>
      <c r="F34" s="32" t="str">
        <f t="shared" si="0"/>
        <v>A04</v>
      </c>
      <c r="G34" s="27" t="e">
        <f>VLOOKUP(F34,[2]月行事予定!$B$6:$H$370,7)</f>
        <v>#N/A</v>
      </c>
      <c r="H34" s="19" t="str">
        <f t="shared" si="32"/>
        <v>○</v>
      </c>
      <c r="I34" s="58">
        <v>31</v>
      </c>
      <c r="J34" s="31">
        <f t="shared" si="21"/>
        <v>45443</v>
      </c>
      <c r="K34" s="31" t="str">
        <f t="shared" si="1"/>
        <v>A0531</v>
      </c>
      <c r="L34" s="34" t="str">
        <f>VLOOKUP(K34,[1]月行事予定!$B$6:$H$370,7)</f>
        <v>朝読書　ロング
シェイクアウト(朝の会)
3年生校外学習(やすらぎの森)授業改善講座　日比野1315WEB
外国人児童生徒教育連絡協議会①
地域学校協働活動研修会原田1400WEB</v>
      </c>
      <c r="M34" s="19" t="str">
        <f t="shared" si="2"/>
        <v/>
      </c>
      <c r="N34" s="7"/>
      <c r="O34" s="31"/>
      <c r="P34" s="31" t="str">
        <f t="shared" si="3"/>
        <v>A06</v>
      </c>
      <c r="Q34" s="34" t="str">
        <f>VLOOKUP(P34,[1]月行事予定!$B$6:$H$370,7)</f>
        <v>朝読書　ロング
シェイクアウト(朝の会)
3年生校外学習(やすらぎの森)授業改善講座　日比野1315WEB
外国人児童生徒教育連絡協議会①
地域学校協働活動研修会原田1400WEB</v>
      </c>
      <c r="R34" s="54"/>
      <c r="S34" s="58">
        <v>31</v>
      </c>
      <c r="T34" s="31">
        <f t="shared" si="23"/>
        <v>45504</v>
      </c>
      <c r="U34" s="31" t="str">
        <f t="shared" si="5"/>
        <v>A0731</v>
      </c>
      <c r="V34" s="34" t="str">
        <f>VLOOKUP(U34,[1]月行事予定!$B$6:$H$370,7)</f>
        <v>　運営委員会心と体のワークショップ　海江田佐々木1000アーラ中堅研（養栄）
特別支援教育支援員研修会</v>
      </c>
      <c r="W34" s="19" t="str">
        <f>IF(WEEKDAY(Y34)=7,"",IF(WEEKDAY(Y34)=1,"","○"))</f>
        <v/>
      </c>
      <c r="X34" s="58">
        <v>31</v>
      </c>
      <c r="Y34" s="31">
        <f t="shared" si="24"/>
        <v>45535</v>
      </c>
      <c r="Z34" s="31" t="str">
        <f t="shared" si="6"/>
        <v>A0831</v>
      </c>
      <c r="AA34" s="34" t="str">
        <f>VLOOKUP(Z34,[1]月行事予定!$B$6:$H$370,7)</f>
        <v>もくT
作品展
監査委員監査・月例出納検査1030◆小中校長会⑤　堀田1330総合会館</v>
      </c>
      <c r="AB34" s="19"/>
      <c r="AC34" s="7"/>
      <c r="AD34" s="31"/>
      <c r="AE34" s="31" t="str">
        <f t="shared" si="8"/>
        <v>A09</v>
      </c>
      <c r="AF34" s="34" t="str">
        <f>VLOOKUP(AE34,[1]月行事予定!$B$6:$H$370,7)</f>
        <v>もくT
作品展
監査委員監査・月例出納検査1030◆小中校長会⑤　堀田1330総合会館</v>
      </c>
      <c r="AG34" s="19" t="str">
        <f t="shared" si="9"/>
        <v>○</v>
      </c>
      <c r="AH34" s="58">
        <v>31</v>
      </c>
      <c r="AI34" s="31">
        <f t="shared" si="26"/>
        <v>45596</v>
      </c>
      <c r="AJ34" s="31" t="str">
        <f t="shared" si="10"/>
        <v>A1031</v>
      </c>
      <c r="AK34" s="34" t="str">
        <f>VLOOKUP(AJ34,[1]月行事予定!$B$6:$H$370,7)</f>
        <v>観劇会学年部会</v>
      </c>
      <c r="AL34" s="19" t="str">
        <f t="shared" si="11"/>
        <v/>
      </c>
      <c r="AM34" s="7"/>
      <c r="AN34" s="31"/>
      <c r="AO34" s="31" t="str">
        <f t="shared" si="12"/>
        <v>A11</v>
      </c>
      <c r="AP34" s="34" t="str">
        <f>VLOOKUP(AO34,[1]月行事予定!$B$6:$H$370,7)</f>
        <v>観劇会学年部会</v>
      </c>
      <c r="AQ34" s="54"/>
      <c r="AR34" s="58">
        <v>31</v>
      </c>
      <c r="AS34" s="31">
        <f t="shared" si="28"/>
        <v>45657</v>
      </c>
      <c r="AT34" s="31" t="str">
        <f t="shared" si="14"/>
        <v>A1231</v>
      </c>
      <c r="AU34" s="34" t="str">
        <f>VLOOKUP(AT34,[1]月行事予定!$B$6:$H$370,7)</f>
        <v/>
      </c>
      <c r="AV34" s="19" t="str">
        <f t="shared" si="34"/>
        <v>○</v>
      </c>
      <c r="AW34" s="58">
        <v>31</v>
      </c>
      <c r="AX34" s="31">
        <f t="shared" si="29"/>
        <v>45688</v>
      </c>
      <c r="AY34" s="31" t="str">
        <f t="shared" si="15"/>
        <v>B0131</v>
      </c>
      <c r="AZ34" s="34" t="str">
        <f>VLOOKUP(AY34,[1]月行事予定!$B$6:$H$370,7)</f>
        <v>朝読書
ロング社会科副読本編集委員会④</v>
      </c>
      <c r="BA34" s="19" t="str">
        <f t="shared" si="35"/>
        <v/>
      </c>
      <c r="BB34" s="7"/>
      <c r="BC34" s="31"/>
      <c r="BD34" s="31" t="str">
        <f t="shared" si="17"/>
        <v>B02</v>
      </c>
      <c r="BE34" s="34" t="str">
        <f>VLOOKUP(BD34,[2]月行事予定!$B$6:$H$370,7)</f>
        <v>南帷っ子朝会
クラブ⑧(クラブ見学）
代議員会　梅村ＷＥＢ1400</v>
      </c>
      <c r="BF34" s="54"/>
      <c r="BG34" s="58">
        <v>31</v>
      </c>
      <c r="BH34" s="31">
        <f t="shared" si="31"/>
        <v>45747</v>
      </c>
      <c r="BI34" s="31" t="str">
        <f t="shared" si="19"/>
        <v>B0331</v>
      </c>
      <c r="BJ34" s="34" t="str">
        <f>VLOOKUP(BI34,[1]月行事予定!$B$6:$H$370,7)</f>
        <v>もくT　6年生ありがとうの会②いじめ防止学校訪問1400
一覧提出(中)</v>
      </c>
    </row>
    <row r="35" spans="3:62" ht="14.25" customHeight="1">
      <c r="C35" s="8"/>
      <c r="D35" s="9"/>
      <c r="E35" s="10"/>
      <c r="F35" s="10"/>
      <c r="G35" s="11" t="s">
        <v>11</v>
      </c>
      <c r="H35" s="11"/>
      <c r="I35" s="9"/>
      <c r="J35" s="10"/>
      <c r="K35" s="10"/>
      <c r="L35" s="12" t="s">
        <v>1</v>
      </c>
      <c r="M35" s="12"/>
      <c r="N35" s="9"/>
      <c r="O35" s="10"/>
      <c r="P35" s="10"/>
      <c r="Q35" s="12" t="s">
        <v>2</v>
      </c>
      <c r="R35" s="12"/>
      <c r="S35" s="9"/>
      <c r="T35" s="10"/>
      <c r="U35" s="10"/>
      <c r="V35" s="12" t="s">
        <v>3</v>
      </c>
      <c r="W35" s="12"/>
      <c r="X35" s="9"/>
      <c r="Y35" s="10"/>
      <c r="Z35" s="10"/>
      <c r="AA35" s="12" t="s">
        <v>4</v>
      </c>
      <c r="AB35" s="12"/>
      <c r="AC35" s="9"/>
      <c r="AD35" s="10"/>
      <c r="AE35" s="10"/>
      <c r="AF35" s="12" t="s">
        <v>5</v>
      </c>
      <c r="AG35" s="12"/>
      <c r="AH35" s="9"/>
      <c r="AI35" s="10"/>
      <c r="AJ35" s="10"/>
      <c r="AK35" s="12" t="s">
        <v>12</v>
      </c>
      <c r="AL35" s="12"/>
      <c r="AM35" s="9"/>
      <c r="AN35" s="10"/>
      <c r="AO35" s="10"/>
      <c r="AP35" s="12" t="s">
        <v>6</v>
      </c>
      <c r="AQ35" s="12"/>
      <c r="AR35" s="9"/>
      <c r="AS35" s="10"/>
      <c r="AT35" s="10"/>
      <c r="AU35" s="12" t="s">
        <v>7</v>
      </c>
      <c r="AV35" s="12"/>
      <c r="AW35" s="9"/>
      <c r="AX35" s="10"/>
      <c r="AY35" s="10"/>
      <c r="AZ35" s="12" t="s">
        <v>8</v>
      </c>
      <c r="BA35" s="12"/>
      <c r="BB35" s="9"/>
      <c r="BC35" s="10"/>
      <c r="BD35" s="10"/>
      <c r="BE35" s="12" t="s">
        <v>9</v>
      </c>
      <c r="BF35" s="12"/>
      <c r="BG35" s="9"/>
      <c r="BH35" s="10"/>
      <c r="BI35" s="52"/>
      <c r="BJ35" s="22" t="s">
        <v>10</v>
      </c>
    </row>
    <row r="36" spans="3:62" ht="15.75" customHeight="1">
      <c r="C36" s="259" t="s">
        <v>13</v>
      </c>
      <c r="D36" s="250"/>
      <c r="E36" s="250"/>
      <c r="F36" s="57"/>
      <c r="G36" s="13">
        <f>COUNTIF(D4:D34,"○")</f>
        <v>15</v>
      </c>
      <c r="H36" s="13"/>
      <c r="I36" s="250" t="s">
        <v>13</v>
      </c>
      <c r="J36" s="250"/>
      <c r="K36" s="57"/>
      <c r="L36" s="13">
        <f>COUNTIF(H4:H34,"○")</f>
        <v>22</v>
      </c>
      <c r="M36" s="13"/>
      <c r="N36" s="250" t="s">
        <v>13</v>
      </c>
      <c r="O36" s="250"/>
      <c r="P36" s="57"/>
      <c r="Q36" s="13">
        <f>COUNTIF(M4:M34,"○")</f>
        <v>20</v>
      </c>
      <c r="R36" s="13"/>
      <c r="S36" s="250" t="s">
        <v>13</v>
      </c>
      <c r="T36" s="250"/>
      <c r="U36" s="57"/>
      <c r="V36" s="13">
        <f>COUNTIF(R4:R34,"○")</f>
        <v>13</v>
      </c>
      <c r="W36" s="13"/>
      <c r="X36" s="250" t="s">
        <v>13</v>
      </c>
      <c r="Y36" s="250"/>
      <c r="Z36" s="57"/>
      <c r="AA36" s="13">
        <f>COUNTIF(W4:W34,"○")</f>
        <v>2</v>
      </c>
      <c r="AB36" s="13"/>
      <c r="AC36" s="250" t="s">
        <v>13</v>
      </c>
      <c r="AD36" s="250"/>
      <c r="AE36" s="57"/>
      <c r="AF36" s="13">
        <f>COUNTIF(AB4:AB34,"○")</f>
        <v>18</v>
      </c>
      <c r="AG36" s="13"/>
      <c r="AH36" s="250" t="s">
        <v>13</v>
      </c>
      <c r="AI36" s="250"/>
      <c r="AJ36" s="57"/>
      <c r="AK36" s="13">
        <f>COUNTIF(AG4:AG34,"○")</f>
        <v>21</v>
      </c>
      <c r="AL36" s="13"/>
      <c r="AM36" s="250" t="s">
        <v>13</v>
      </c>
      <c r="AN36" s="250"/>
      <c r="AO36" s="57"/>
      <c r="AP36" s="13">
        <f>COUNTIF(AL4:AL34,"○")</f>
        <v>21</v>
      </c>
      <c r="AQ36" s="13"/>
      <c r="AR36" s="250" t="s">
        <v>13</v>
      </c>
      <c r="AS36" s="250"/>
      <c r="AT36" s="57"/>
      <c r="AU36" s="13">
        <f>COUNTIF(AQ4:AQ34,"○")</f>
        <v>18</v>
      </c>
      <c r="AV36" s="13"/>
      <c r="AW36" s="250" t="s">
        <v>13</v>
      </c>
      <c r="AX36" s="250"/>
      <c r="AY36" s="57"/>
      <c r="AZ36" s="13">
        <f>COUNTIF(AV4:AV34,"○")</f>
        <v>17</v>
      </c>
      <c r="BA36" s="13"/>
      <c r="BB36" s="250" t="s">
        <v>13</v>
      </c>
      <c r="BC36" s="250"/>
      <c r="BD36" s="57"/>
      <c r="BE36" s="13">
        <f>COUNTIF(BA4:BA34,"○")</f>
        <v>20</v>
      </c>
      <c r="BF36" s="13"/>
      <c r="BG36" s="253" t="s">
        <v>13</v>
      </c>
      <c r="BH36" s="253"/>
      <c r="BI36" s="63"/>
      <c r="BJ36" s="13">
        <f>COUNTIF(BF4:BF34,"○")</f>
        <v>17</v>
      </c>
    </row>
    <row r="37" spans="3:62" ht="15.75" customHeight="1">
      <c r="C37" s="249"/>
      <c r="D37" s="244"/>
      <c r="E37" s="244"/>
      <c r="F37" s="244"/>
      <c r="G37" s="244"/>
      <c r="H37" s="64"/>
      <c r="I37" s="244"/>
      <c r="J37" s="244"/>
      <c r="K37" s="244"/>
      <c r="L37" s="244"/>
      <c r="M37" s="64"/>
      <c r="N37" s="65"/>
      <c r="O37" s="64"/>
      <c r="P37" s="64"/>
      <c r="Q37" s="64"/>
      <c r="R37" s="64"/>
      <c r="S37" s="65"/>
      <c r="T37" s="64"/>
      <c r="U37" s="64"/>
      <c r="V37" s="64"/>
      <c r="W37" s="64"/>
      <c r="X37" s="14" t="s">
        <v>70</v>
      </c>
      <c r="Y37" s="15"/>
      <c r="Z37" s="15"/>
      <c r="AA37" s="15"/>
      <c r="AB37" s="15"/>
      <c r="AC37" s="244">
        <f>SUM(G36,L36,Q36,V36,AA36,AF36,AF38)</f>
        <v>94</v>
      </c>
      <c r="AD37" s="244"/>
      <c r="AE37" s="244"/>
      <c r="AF37" s="244"/>
      <c r="AG37" s="64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65"/>
      <c r="AW37" s="233" t="s">
        <v>71</v>
      </c>
      <c r="AX37" s="233"/>
      <c r="AY37" s="233"/>
      <c r="AZ37" s="233"/>
      <c r="BA37" s="64"/>
      <c r="BB37" s="243" t="s">
        <v>17</v>
      </c>
      <c r="BC37" s="243"/>
      <c r="BD37" s="66"/>
      <c r="BE37" s="69">
        <f>SUM(AF39,AP36,AU36,AZ36,BE36,BJ36)-1</f>
        <v>108</v>
      </c>
      <c r="BF37" s="64"/>
      <c r="BG37" s="240" t="s">
        <v>18</v>
      </c>
      <c r="BH37" s="233">
        <f>$AC$37+BE37</f>
        <v>202</v>
      </c>
      <c r="BI37" s="234"/>
      <c r="BJ37" s="235"/>
    </row>
    <row r="38" spans="3:62" ht="15.75" customHeight="1">
      <c r="C38" s="241"/>
      <c r="D38" s="242"/>
      <c r="E38" s="242"/>
      <c r="F38" s="242"/>
      <c r="G38" s="242"/>
      <c r="H38" s="65"/>
      <c r="I38" s="243"/>
      <c r="J38" s="243"/>
      <c r="K38" s="66"/>
      <c r="L38" s="69"/>
      <c r="M38" s="64"/>
      <c r="N38" s="244"/>
      <c r="O38" s="244"/>
      <c r="P38" s="64"/>
      <c r="Q38" s="69"/>
      <c r="R38" s="15"/>
      <c r="S38" s="244"/>
      <c r="T38" s="244"/>
      <c r="U38" s="64"/>
      <c r="V38" s="69"/>
      <c r="W38" s="15"/>
      <c r="X38" s="14"/>
      <c r="Y38" s="15"/>
      <c r="Z38" s="15"/>
      <c r="AA38" s="15"/>
      <c r="AB38" s="15"/>
      <c r="AC38" s="251" t="s">
        <v>72</v>
      </c>
      <c r="AD38" s="252"/>
      <c r="AE38" s="15"/>
      <c r="AF38" s="14">
        <f>COUNTIF(AG4:AG8,"○")</f>
        <v>4</v>
      </c>
      <c r="AG38" s="15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65"/>
      <c r="AW38" s="233"/>
      <c r="AX38" s="233"/>
      <c r="AY38" s="233"/>
      <c r="AZ38" s="233"/>
      <c r="BA38" s="64"/>
      <c r="BB38" s="244" t="s">
        <v>16</v>
      </c>
      <c r="BC38" s="244"/>
      <c r="BD38" s="64"/>
      <c r="BE38" s="69">
        <f>SUM(AF39,AP36,AU36,AZ36,BE36,BJ36)</f>
        <v>109</v>
      </c>
      <c r="BF38" s="64"/>
      <c r="BG38" s="240"/>
      <c r="BH38" s="233">
        <f>$AC$37+BE38</f>
        <v>203</v>
      </c>
      <c r="BI38" s="234"/>
      <c r="BJ38" s="235"/>
    </row>
    <row r="39" spans="3:62" ht="15.75" customHeight="1">
      <c r="C39" s="245" t="str">
        <f>"クラブ:１学期"&amp;COUNTIF($G$4:$V$34,"*クラブ*")&amp;"回"&amp;",２学期"&amp;COUNTIF($X$4:$AU$34,"*クラブ*")&amp;"回"&amp;",３学期"&amp;COUNTIF($V$4:$AW$44,"*クラブ*")&amp;"回"&amp;",合計"&amp;COUNTIF($C$4:$BJ$34,"*クラブ*")&amp;"回"</f>
        <v>クラブ:１学期3回,２学期3回,３学期4回,合計12回</v>
      </c>
      <c r="D39" s="246"/>
      <c r="E39" s="246"/>
      <c r="F39" s="246"/>
      <c r="G39" s="246"/>
      <c r="H39" s="246"/>
      <c r="I39" s="246"/>
      <c r="J39" s="246"/>
      <c r="K39" s="67"/>
      <c r="L39" s="6"/>
      <c r="M39" s="6"/>
      <c r="N39" s="65"/>
      <c r="O39" s="64"/>
      <c r="P39" s="64"/>
      <c r="Q39" s="6"/>
      <c r="R39" s="6"/>
      <c r="S39" s="65"/>
      <c r="T39" s="64"/>
      <c r="U39" s="64"/>
      <c r="V39" s="6"/>
      <c r="W39" s="6"/>
      <c r="X39" s="65"/>
      <c r="Y39" s="64"/>
      <c r="Z39" s="64"/>
      <c r="AA39" s="6"/>
      <c r="AB39" s="6"/>
      <c r="AC39" s="251" t="s">
        <v>73</v>
      </c>
      <c r="AD39" s="252"/>
      <c r="AE39" s="64"/>
      <c r="AF39" s="14">
        <f>COUNTIF(AG12:AG34,"○")</f>
        <v>16</v>
      </c>
      <c r="AG39" s="6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65"/>
      <c r="AW39" s="233"/>
      <c r="AX39" s="233"/>
      <c r="AY39" s="233"/>
      <c r="AZ39" s="233"/>
      <c r="BA39" s="64"/>
      <c r="BB39" s="244" t="s">
        <v>15</v>
      </c>
      <c r="BC39" s="244"/>
      <c r="BD39" s="64"/>
      <c r="BE39" s="69">
        <f>SUM(AF39,AP36,AU36,AZ36,BE36,BJ36)-1</f>
        <v>108</v>
      </c>
      <c r="BF39" s="64"/>
      <c r="BG39" s="240"/>
      <c r="BH39" s="233">
        <f>$AC$37+BE39</f>
        <v>202</v>
      </c>
      <c r="BI39" s="234"/>
      <c r="BJ39" s="235"/>
    </row>
    <row r="40" spans="3:62" ht="15.75" customHeight="1">
      <c r="C40" s="247"/>
      <c r="D40" s="248"/>
      <c r="E40" s="248"/>
      <c r="F40" s="248"/>
      <c r="G40" s="248"/>
      <c r="H40" s="248"/>
      <c r="I40" s="248"/>
      <c r="J40" s="248"/>
      <c r="K40" s="68"/>
      <c r="L40" s="16"/>
      <c r="M40" s="16"/>
      <c r="N40" s="17"/>
      <c r="O40" s="70"/>
      <c r="P40" s="70"/>
      <c r="Q40" s="16"/>
      <c r="R40" s="16"/>
      <c r="S40" s="17"/>
      <c r="T40" s="70"/>
      <c r="U40" s="70"/>
      <c r="V40" s="16"/>
      <c r="W40" s="16"/>
      <c r="X40" s="17"/>
      <c r="Y40" s="70"/>
      <c r="Z40" s="70"/>
      <c r="AA40" s="16"/>
      <c r="AB40" s="16"/>
      <c r="AC40" s="17"/>
      <c r="AD40" s="70"/>
      <c r="AE40" s="70"/>
      <c r="AF40" s="16"/>
      <c r="AG40" s="16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17"/>
      <c r="AW40" s="262"/>
      <c r="AX40" s="262"/>
      <c r="AY40" s="262"/>
      <c r="AZ40" s="262"/>
      <c r="BA40" s="70"/>
      <c r="BB40" s="236"/>
      <c r="BC40" s="236"/>
      <c r="BD40" s="236"/>
      <c r="BE40" s="236"/>
      <c r="BF40" s="236"/>
      <c r="BG40" s="236"/>
      <c r="BH40" s="236"/>
      <c r="BI40" s="237"/>
      <c r="BJ40" s="238"/>
    </row>
    <row r="43" spans="3:62">
      <c r="G43" s="61"/>
      <c r="L43" s="23"/>
    </row>
    <row r="44" spans="3:62">
      <c r="D44" s="25"/>
      <c r="E44" s="26"/>
      <c r="F44" s="26"/>
      <c r="G44" s="61"/>
    </row>
    <row r="45" spans="3:62">
      <c r="D45" s="23"/>
      <c r="E45" s="26"/>
      <c r="F45" s="26"/>
      <c r="G45" s="61"/>
      <c r="J45" s="1"/>
      <c r="K45" s="1"/>
    </row>
    <row r="46" spans="3:62">
      <c r="D46" s="23"/>
      <c r="E46" s="26"/>
      <c r="F46" s="26"/>
      <c r="G46" s="61"/>
    </row>
    <row r="47" spans="3:62">
      <c r="D47" s="23"/>
      <c r="E47" s="26"/>
      <c r="F47" s="26"/>
      <c r="G47" s="239"/>
      <c r="H47" s="239"/>
      <c r="I47" s="239"/>
      <c r="J47" s="239"/>
      <c r="K47" s="61"/>
    </row>
    <row r="48" spans="3:62">
      <c r="D48" s="23"/>
      <c r="E48" s="26"/>
      <c r="F48" s="26"/>
      <c r="G48" s="239"/>
      <c r="H48" s="239"/>
      <c r="I48" s="239"/>
      <c r="J48" s="239"/>
      <c r="K48" s="61"/>
    </row>
    <row r="49" spans="4:11">
      <c r="D49" s="23"/>
      <c r="E49" s="26"/>
      <c r="F49" s="26"/>
      <c r="G49" s="239"/>
      <c r="H49" s="239"/>
      <c r="I49" s="239"/>
      <c r="J49" s="239"/>
      <c r="K49" s="61"/>
    </row>
    <row r="50" spans="4:11">
      <c r="D50" s="23"/>
      <c r="E50" s="26"/>
      <c r="F50" s="26"/>
      <c r="G50" s="61"/>
    </row>
    <row r="51" spans="4:11">
      <c r="D51" s="23"/>
      <c r="E51" s="26"/>
      <c r="F51" s="26"/>
      <c r="G51" s="61"/>
    </row>
    <row r="52" spans="4:11">
      <c r="D52" s="23"/>
      <c r="E52" s="26"/>
      <c r="F52" s="26"/>
      <c r="G52" s="61"/>
    </row>
    <row r="53" spans="4:11">
      <c r="D53" s="23"/>
      <c r="E53" s="26"/>
      <c r="F53" s="26"/>
      <c r="G53" s="61"/>
    </row>
    <row r="54" spans="4:11">
      <c r="D54" s="23"/>
      <c r="E54" s="26"/>
      <c r="F54" s="26"/>
      <c r="G54" s="61"/>
    </row>
    <row r="55" spans="4:11">
      <c r="D55" s="23"/>
      <c r="E55" s="26"/>
      <c r="F55" s="26"/>
      <c r="G55" s="61"/>
    </row>
    <row r="56" spans="4:11">
      <c r="D56" s="23"/>
      <c r="E56" s="26"/>
      <c r="F56" s="26"/>
      <c r="G56" s="61"/>
    </row>
    <row r="57" spans="4:11">
      <c r="D57" s="23"/>
      <c r="E57" s="26"/>
      <c r="F57" s="26"/>
      <c r="G57" s="61"/>
    </row>
    <row r="58" spans="4:11">
      <c r="D58" s="23"/>
      <c r="E58" s="24"/>
      <c r="F58" s="24"/>
      <c r="G58" s="61"/>
    </row>
    <row r="59" spans="4:11">
      <c r="D59" s="23"/>
      <c r="E59" s="24"/>
      <c r="F59" s="24"/>
      <c r="G59" s="61"/>
    </row>
    <row r="60" spans="4:11">
      <c r="D60" s="23"/>
      <c r="E60" s="24"/>
      <c r="F60" s="24"/>
      <c r="G60" s="61"/>
    </row>
    <row r="61" spans="4:11">
      <c r="D61" s="23"/>
      <c r="E61" s="24"/>
      <c r="F61" s="24"/>
      <c r="G61" s="61"/>
    </row>
    <row r="62" spans="4:11">
      <c r="D62" s="23"/>
      <c r="E62" s="24"/>
      <c r="F62" s="24"/>
      <c r="G62" s="61"/>
    </row>
  </sheetData>
  <mergeCells count="37">
    <mergeCell ref="AC38:AD38"/>
    <mergeCell ref="AC39:AD39"/>
    <mergeCell ref="BG36:BH36"/>
    <mergeCell ref="C1:L1"/>
    <mergeCell ref="AZ1:BC2"/>
    <mergeCell ref="BE1:BJ2"/>
    <mergeCell ref="C2:G2"/>
    <mergeCell ref="C36:E36"/>
    <mergeCell ref="I36:J36"/>
    <mergeCell ref="N36:O36"/>
    <mergeCell ref="S36:T36"/>
    <mergeCell ref="X36:Y36"/>
    <mergeCell ref="AC36:AD36"/>
    <mergeCell ref="AH37:AU40"/>
    <mergeCell ref="AW37:AZ40"/>
    <mergeCell ref="BB37:BC37"/>
    <mergeCell ref="AH36:AI36"/>
    <mergeCell ref="AM36:AN36"/>
    <mergeCell ref="AR36:AS36"/>
    <mergeCell ref="AW36:AX36"/>
    <mergeCell ref="BB36:BC36"/>
    <mergeCell ref="BH39:BJ39"/>
    <mergeCell ref="BB40:BJ40"/>
    <mergeCell ref="G47:J49"/>
    <mergeCell ref="BG37:BG39"/>
    <mergeCell ref="BH37:BJ37"/>
    <mergeCell ref="C38:G38"/>
    <mergeCell ref="I38:J38"/>
    <mergeCell ref="N38:O38"/>
    <mergeCell ref="S38:T38"/>
    <mergeCell ref="BB38:BC38"/>
    <mergeCell ref="BH38:BJ38"/>
    <mergeCell ref="C39:J40"/>
    <mergeCell ref="BB39:BC39"/>
    <mergeCell ref="C37:G37"/>
    <mergeCell ref="I37:L37"/>
    <mergeCell ref="AC37:AF37"/>
  </mergeCells>
  <phoneticPr fontId="1"/>
  <conditionalFormatting sqref="E4:G34">
    <cfRule type="expression" dxfId="43" priority="43">
      <formula>WEEKDAY($E4)=7</formula>
    </cfRule>
    <cfRule type="expression" dxfId="42" priority="44">
      <formula>WEEKDAY($E4)=1</formula>
    </cfRule>
  </conditionalFormatting>
  <conditionalFormatting sqref="J4:L34">
    <cfRule type="expression" dxfId="41" priority="41">
      <formula>WEEKDAY($J4)=7</formula>
    </cfRule>
    <cfRule type="expression" dxfId="40" priority="42">
      <formula>WEEKDAY($J4)=1</formula>
    </cfRule>
  </conditionalFormatting>
  <conditionalFormatting sqref="O4:Q4 Q5:Q34">
    <cfRule type="expression" dxfId="39" priority="39">
      <formula>WEEKDAY($O4)=7</formula>
    </cfRule>
    <cfRule type="expression" dxfId="38" priority="40">
      <formula>WEEKDAY($O4)=1</formula>
    </cfRule>
  </conditionalFormatting>
  <conditionalFormatting sqref="O5:P34">
    <cfRule type="expression" dxfId="37" priority="37">
      <formula>WEEKDAY($O5)=7</formula>
    </cfRule>
    <cfRule type="expression" dxfId="36" priority="38">
      <formula>WEEKDAY($O5)=1</formula>
    </cfRule>
  </conditionalFormatting>
  <conditionalFormatting sqref="T4:V4 V5:V34">
    <cfRule type="expression" dxfId="35" priority="35">
      <formula>WEEKDAY($T4)=7</formula>
    </cfRule>
    <cfRule type="expression" dxfId="34" priority="36">
      <formula>WEEKDAY($T4)=1</formula>
    </cfRule>
  </conditionalFormatting>
  <conditionalFormatting sqref="Y4:AA4 AA5:AA34">
    <cfRule type="expression" dxfId="33" priority="33">
      <formula>WEEKDAY($Y4)=7</formula>
    </cfRule>
    <cfRule type="expression" dxfId="32" priority="34">
      <formula>WEEKDAY($Y4)=1</formula>
    </cfRule>
  </conditionalFormatting>
  <conditionalFormatting sqref="AD4:AF4 AF5:AF34">
    <cfRule type="expression" dxfId="31" priority="31">
      <formula>WEEKDAY($AD4)=7</formula>
    </cfRule>
    <cfRule type="expression" dxfId="30" priority="32">
      <formula>WEEKDAY($AD4)=1</formula>
    </cfRule>
  </conditionalFormatting>
  <conditionalFormatting sqref="AI4:AK4 AK5:AK34">
    <cfRule type="expression" dxfId="29" priority="29">
      <formula>WEEKDAY($AI4)=7</formula>
    </cfRule>
    <cfRule type="expression" dxfId="28" priority="30">
      <formula>WEEKDAY($AI4)=1</formula>
    </cfRule>
  </conditionalFormatting>
  <conditionalFormatting sqref="AN4:AP4 AP5:AP34">
    <cfRule type="expression" dxfId="27" priority="27">
      <formula>WEEKDAY($AN4)=7</formula>
    </cfRule>
    <cfRule type="expression" dxfId="26" priority="28">
      <formula>WEEKDAY($AN4)=1</formula>
    </cfRule>
  </conditionalFormatting>
  <conditionalFormatting sqref="AS4:AU4 AU5:AU34">
    <cfRule type="expression" dxfId="25" priority="25">
      <formula>WEEKDAY($AS4)=7</formula>
    </cfRule>
    <cfRule type="expression" dxfId="24" priority="26">
      <formula>WEEKDAY($AS4)=1</formula>
    </cfRule>
  </conditionalFormatting>
  <conditionalFormatting sqref="AX4:AZ4 AZ5:AZ34">
    <cfRule type="expression" dxfId="23" priority="23">
      <formula>WEEKDAY($AX4)=7</formula>
    </cfRule>
    <cfRule type="expression" dxfId="22" priority="24">
      <formula>WEEKDAY($AX4)=1</formula>
    </cfRule>
  </conditionalFormatting>
  <conditionalFormatting sqref="BC4:BE4 BE5:BE31">
    <cfRule type="expression" dxfId="21" priority="21">
      <formula>WEEKDAY($BC4)=7</formula>
    </cfRule>
    <cfRule type="expression" dxfId="20" priority="22">
      <formula>WEEKDAY($BC4)=1</formula>
    </cfRule>
  </conditionalFormatting>
  <conditionalFormatting sqref="BH4:BJ4 BJ5:BJ34">
    <cfRule type="expression" dxfId="19" priority="19">
      <formula>WEEKDAY($BH4)=7</formula>
    </cfRule>
    <cfRule type="expression" dxfId="18" priority="20">
      <formula>WEEKDAY($BH4)=1</formula>
    </cfRule>
  </conditionalFormatting>
  <conditionalFormatting sqref="T5:U34">
    <cfRule type="expression" dxfId="17" priority="17">
      <formula>WEEKDAY($T5)=7</formula>
    </cfRule>
    <cfRule type="expression" dxfId="16" priority="18">
      <formula>WEEKDAY($T5)=1</formula>
    </cfRule>
  </conditionalFormatting>
  <conditionalFormatting sqref="Y5:Z34">
    <cfRule type="expression" dxfId="15" priority="15">
      <formula>WEEKDAY($Y5)=7</formula>
    </cfRule>
    <cfRule type="expression" dxfId="14" priority="16">
      <formula>WEEKDAY($Y5)=1</formula>
    </cfRule>
  </conditionalFormatting>
  <conditionalFormatting sqref="AD5:AE34">
    <cfRule type="expression" dxfId="13" priority="13">
      <formula>WEEKDAY($AD5)=7</formula>
    </cfRule>
    <cfRule type="expression" dxfId="12" priority="14">
      <formula>WEEKDAY($AD5)=1</formula>
    </cfRule>
  </conditionalFormatting>
  <conditionalFormatting sqref="AI5:AJ34">
    <cfRule type="expression" dxfId="11" priority="11">
      <formula>WEEKDAY($AI5)=7</formula>
    </cfRule>
    <cfRule type="expression" dxfId="10" priority="12">
      <formula>WEEKDAY($AI5)=1</formula>
    </cfRule>
  </conditionalFormatting>
  <conditionalFormatting sqref="AN5:AO34">
    <cfRule type="expression" dxfId="9" priority="9">
      <formula>WEEKDAY($AN5)=7</formula>
    </cfRule>
    <cfRule type="expression" dxfId="8" priority="10">
      <formula>WEEKDAY($AN5)=1</formula>
    </cfRule>
  </conditionalFormatting>
  <conditionalFormatting sqref="AS5:AT34">
    <cfRule type="expression" dxfId="7" priority="7">
      <formula>WEEKDAY($AS5)=7</formula>
    </cfRule>
    <cfRule type="expression" dxfId="6" priority="8">
      <formula>WEEKDAY($AS5)=1</formula>
    </cfRule>
  </conditionalFormatting>
  <conditionalFormatting sqref="AX5:AY34">
    <cfRule type="expression" dxfId="5" priority="5">
      <formula>WEEKDAY($AX5)=7</formula>
    </cfRule>
    <cfRule type="expression" dxfId="4" priority="6">
      <formula>WEEKDAY($AX5)=1</formula>
    </cfRule>
  </conditionalFormatting>
  <conditionalFormatting sqref="BC5:BD31 BC32:BE34">
    <cfRule type="expression" dxfId="3" priority="3">
      <formula>WEEKDAY($BC5)=7</formula>
    </cfRule>
    <cfRule type="expression" dxfId="2" priority="4">
      <formula>WEEKDAY($BC5)=1</formula>
    </cfRule>
  </conditionalFormatting>
  <conditionalFormatting sqref="BH5:BI34">
    <cfRule type="expression" dxfId="1" priority="1">
      <formula>WEEKDAY($BH5)=7</formula>
    </cfRule>
    <cfRule type="expression" dxfId="0" priority="2">
      <formula>WEEKDAY($BH5)=1</formula>
    </cfRule>
  </conditionalFormatting>
  <pageMargins left="0.56000000000000005" right="0.21" top="0.28000000000000003" bottom="0.2" header="0.2" footer="0.17"/>
  <pageSetup paperSize="12" scale="52" orientation="landscape" copies="1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年間カレンダーPTA (2)</vt:lpstr>
      <vt:lpstr>年間カレンダー</vt:lpstr>
      <vt:lpstr>hp</vt:lpstr>
      <vt:lpstr>年間カレンダ元</vt:lpstr>
      <vt:lpstr>年間カレンダー!Print_Area</vt:lpstr>
      <vt:lpstr>'年間カレンダーPTA (2)'!Print_Area</vt:lpstr>
      <vt:lpstr>年間カレンダ元!Print_Area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春里小学校</dc:creator>
  <cp:lastModifiedBy>可児市教育委員会</cp:lastModifiedBy>
  <cp:lastPrinted>2024-03-18T01:34:35Z</cp:lastPrinted>
  <dcterms:created xsi:type="dcterms:W3CDTF">2000-11-15T01:07:29Z</dcterms:created>
  <dcterms:modified xsi:type="dcterms:W3CDTF">2024-04-08T07:21:17Z</dcterms:modified>
</cp:coreProperties>
</file>